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5 рік\"/>
    </mc:Choice>
  </mc:AlternateContent>
  <bookViews>
    <workbookView xWindow="0" yWindow="0" windowWidth="18135" windowHeight="4650"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1" i="2" l="1"/>
  <c r="AD11" i="2" l="1"/>
  <c r="W11" i="2"/>
  <c r="G9" i="2"/>
  <c r="AD9" i="2"/>
  <c r="W9" i="2"/>
  <c r="AG11" i="2" l="1"/>
  <c r="AF11" i="2" s="1"/>
  <c r="AG9" i="2"/>
  <c r="AF9" i="2" s="1"/>
  <c r="G10" i="2"/>
  <c r="AD10" i="2"/>
  <c r="W10" i="2"/>
  <c r="AG10" i="2" l="1"/>
  <c r="AF10" i="2" s="1"/>
  <c r="G12" i="2"/>
  <c r="AD12" i="2" l="1"/>
  <c r="W12" i="2"/>
  <c r="AG12" i="2" l="1"/>
  <c r="AF12" i="2" s="1"/>
  <c r="G13" i="2"/>
  <c r="W13" i="2" l="1"/>
  <c r="AD13" i="2" l="1"/>
  <c r="I14" i="2" l="1"/>
  <c r="H14" i="2"/>
  <c r="G14" i="2"/>
  <c r="AB14" i="2" l="1"/>
  <c r="AC14" i="2" l="1"/>
  <c r="AD14" i="2"/>
  <c r="AH14" i="2"/>
  <c r="P14" i="2"/>
  <c r="Q14" i="2"/>
  <c r="S14" i="2"/>
  <c r="AA14" i="2" l="1"/>
  <c r="K14" i="2"/>
  <c r="AG13" i="2"/>
  <c r="L14" i="2"/>
  <c r="M14" i="2"/>
  <c r="N14" i="2"/>
  <c r="O14" i="2"/>
  <c r="V14" i="2"/>
  <c r="X14" i="2"/>
  <c r="Y14" i="2"/>
  <c r="Z14" i="2"/>
  <c r="J14" i="2"/>
  <c r="AG14" i="2" l="1"/>
  <c r="AF13" i="2"/>
  <c r="AF14" i="2" s="1"/>
  <c r="AE14" i="2"/>
  <c r="W14" i="2"/>
  <c r="E25" i="1"/>
  <c r="D25" i="1"/>
  <c r="E33" i="1" l="1"/>
</calcChain>
</file>

<file path=xl/sharedStrings.xml><?xml version="1.0" encoding="utf-8"?>
<sst xmlns="http://schemas.openxmlformats.org/spreadsheetml/2006/main" count="99" uniqueCount="91">
  <si>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</si>
  <si>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</si>
  <si>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</si>
  <si>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</si>
  <si>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</si>
  <si>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</si>
  <si>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</si>
  <si>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</si>
  <si>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</si>
  <si>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</si>
  <si>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</si>
  <si>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</si>
  <si>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</si>
  <si>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</si>
  <si>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</si>
  <si>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</si>
  <si>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</si>
  <si>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</si>
  <si>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</si>
  <si>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</si>
  <si>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</si>
  <si>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</si>
  <si>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</si>
  <si>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</si>
  <si>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</si>
  <si>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</si>
  <si>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</si>
  <si>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</si>
  <si>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</si>
  <si>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</si>
  <si>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</si>
  <si>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</si>
  <si>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</si>
  <si>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</si>
  <si>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</si>
  <si>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</si>
  <si>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</si>
  <si>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</si>
  <si>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</si>
  <si>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</si>
  <si>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</si>
  <si>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</si>
  <si>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</si>
  <si>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</si>
  <si>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</si>
  <si>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</si>
  <si>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</si>
  <si>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</si>
  <si>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</si>
  <si>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</si>
  <si>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</si>
  <si>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</si>
  <si>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</si>
  <si>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</si>
  <si>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</si>
  <si>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</si>
  <si>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</si>
  <si>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</si>
  <si>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</si>
  <si>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</si>
  <si>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</si>
  <si>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</si>
  <si>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</si>
  <si>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</si>
  <si>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</si>
  <si>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</si>
  <si>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</si>
  <si>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Відрядження</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</si>
  <si>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</si>
  <si>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</si>
  <si>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</si>
  <si>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</si>
  <si>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</si>
  <si>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</si>
  <si>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</si>
  <si>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</si>
  <si>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</si>
  <si>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</si>
  <si>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</si>
  <si>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</si>
  <si>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</si>
  <si>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Кедун П.Л.</t>
  </si>
  <si>
    <t>Пустовіт С.М.</t>
  </si>
  <si>
    <t>Індексація</t>
  </si>
  <si>
    <t>серпень 2025 року</t>
  </si>
  <si>
    <t>21</t>
  </si>
  <si>
    <t>Грошова допомога</t>
  </si>
  <si>
    <t>Виплата заборгованості за липень</t>
  </si>
  <si>
    <t>Лікарняний за рахунок підприємства</t>
  </si>
  <si>
    <t>Лікарняний за рахунок ПФУ</t>
  </si>
  <si>
    <t>Відпускні</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</si>
</sst>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5" x14ac:dyDescent="0.25"/>
  <cols>
    <col min="1" max="1" width="5" customWidth="1"/>
    <col min="2" max="2" width="7.5703125" style="8" customWidth="1"/>
    <col min="3" max="3" width="40.42578125" customWidth="1"/>
    <col min="4" max="4" width="19.140625" customWidth="1"/>
    <col min="5" max="5" width="21.85546875" customWidth="1"/>
    <col min="6" max="6" width="25.140625" customWidth="1"/>
    <col min="11" max="11" width="28.140625" customWidth="1"/>
  </cols>
  <sheetData>
    <row r="1" spans="2:37" ht="3" customHeight="1" x14ac:dyDescent="0.25">
      <c r="E1" s="91"/>
      <c r="F1" s="91"/>
      <c r="G1" s="19"/>
      <c r="H1" s="19"/>
      <c r="I1" s="19"/>
      <c r="J1" s="19"/>
      <c r="K1" s="19"/>
      <c r="L1" s="19"/>
      <c r="M1" s="19"/>
      <c r="N1" s="19"/>
      <c r="O1" s="19"/>
      <c r="P1" s="15"/>
      <c r="Q1" s="15"/>
      <c r="R1" s="15"/>
      <c r="S1" s="15"/>
      <c r="T1" s="15"/>
      <c r="U1" s="15"/>
      <c r="V1" s="15"/>
      <c r="W1" s="15"/>
      <c r="X1" s="15"/>
    </row>
    <row r="2" spans="2:37" ht="45.75" hidden="1" customHeight="1" x14ac:dyDescent="0.25">
      <c r="E2" s="89"/>
      <c r="F2" s="89"/>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25">
      <c r="E3" s="92"/>
      <c r="F3" s="92"/>
      <c r="G3" s="17"/>
      <c r="H3" s="88"/>
      <c r="I3" s="88"/>
      <c r="J3" s="88"/>
      <c r="K3" s="88"/>
      <c r="L3" s="88"/>
      <c r="M3" s="88"/>
      <c r="N3" s="88"/>
      <c r="O3" s="88"/>
      <c r="P3" s="88"/>
      <c r="Q3" s="88"/>
      <c r="R3" s="88"/>
      <c r="S3" s="88"/>
      <c r="T3" s="88"/>
      <c r="U3" s="88"/>
      <c r="V3" s="88"/>
      <c r="W3" s="88"/>
      <c r="X3" s="88"/>
      <c r="Y3" s="14"/>
      <c r="Z3" s="14"/>
      <c r="AA3" s="14"/>
      <c r="AB3" s="14"/>
      <c r="AC3" s="14"/>
      <c r="AD3" s="14"/>
      <c r="AE3" s="14"/>
      <c r="AF3" s="14"/>
    </row>
    <row r="4" spans="2:37" hidden="1" x14ac:dyDescent="0.25">
      <c r="E4" s="90"/>
      <c r="F4" s="90"/>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25">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25">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25">
      <c r="B7" s="87" t="s">
        <v>22</v>
      </c>
      <c r="C7" s="87"/>
      <c r="D7" s="87"/>
      <c r="E7" s="87"/>
      <c r="F7" s="87"/>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25">
      <c r="B8" s="86" t="s">
        <v>23</v>
      </c>
      <c r="C8" s="86"/>
      <c r="D8" s="86"/>
      <c r="E8" s="86"/>
      <c r="F8" s="8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25">
      <c r="B9" s="86" t="s">
        <v>24</v>
      </c>
      <c r="C9" s="86"/>
      <c r="D9" s="86"/>
      <c r="E9" s="86"/>
      <c r="F9" s="8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25">
      <c r="B10" s="86" t="s">
        <v>27</v>
      </c>
      <c r="C10" s="86"/>
      <c r="D10" s="86"/>
      <c r="E10" s="86"/>
      <c r="F10" s="8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25">
      <c r="B11" s="84" t="s">
        <v>28</v>
      </c>
      <c r="C11" s="84"/>
      <c r="D11" s="84"/>
      <c r="E11" s="84"/>
      <c r="F11" s="84"/>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8" x14ac:dyDescent="0.25">
      <c r="B12" s="77" t="s">
        <v>30</v>
      </c>
      <c r="C12" s="77"/>
      <c r="D12" s="77"/>
      <c r="E12" s="77"/>
      <c r="F12" s="7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25">
      <c r="B13" s="77" t="s">
        <v>31</v>
      </c>
      <c r="C13" s="77"/>
      <c r="D13" s="77"/>
      <c r="E13" s="77"/>
      <c r="F13" s="7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25">
      <c r="B14" s="77" t="s">
        <v>29</v>
      </c>
      <c r="C14" s="77"/>
      <c r="D14" s="77"/>
      <c r="E14" s="77"/>
      <c r="F14" s="7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25">
      <c r="B15" s="77" t="s">
        <v>32</v>
      </c>
      <c r="C15" s="77"/>
      <c r="D15" s="77"/>
      <c r="E15" s="77"/>
      <c r="F15" s="7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8" x14ac:dyDescent="0.25">
      <c r="B16" s="81" t="s">
        <v>33</v>
      </c>
      <c r="C16" s="81"/>
      <c r="D16" s="81"/>
      <c r="E16" s="81"/>
      <c r="F16" s="81"/>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25">
      <c r="B17" s="78" t="s">
        <v>25</v>
      </c>
      <c r="C17" s="78"/>
      <c r="D17" s="78"/>
      <c r="E17" s="78"/>
      <c r="F17" s="78"/>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8" x14ac:dyDescent="0.25">
      <c r="B18" s="80" t="s">
        <v>39</v>
      </c>
      <c r="C18" s="80"/>
      <c r="D18" s="80"/>
      <c r="E18" s="80"/>
      <c r="F18" s="80"/>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25">
      <c r="B19" s="78" t="s">
        <v>26</v>
      </c>
      <c r="C19" s="78"/>
      <c r="D19" s="78"/>
      <c r="E19" s="78"/>
      <c r="F19" s="78"/>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8" x14ac:dyDescent="0.25">
      <c r="B20" s="79"/>
      <c r="C20" s="79"/>
      <c r="D20" s="79"/>
      <c r="E20" s="79"/>
      <c r="F20" s="79"/>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75" thickBot="1" x14ac:dyDescent="0.3">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5" x14ac:dyDescent="0.25">
      <c r="B22" s="82" t="s">
        <v>14</v>
      </c>
      <c r="C22" s="82" t="s">
        <v>0</v>
      </c>
      <c r="D22" s="4" t="s">
        <v>1</v>
      </c>
      <c r="E22" s="82" t="s">
        <v>3</v>
      </c>
      <c r="F22" s="82" t="s">
        <v>4</v>
      </c>
      <c r="K22" s="23"/>
    </row>
    <row r="23" spans="2:37" ht="32.25" thickBot="1" x14ac:dyDescent="0.3">
      <c r="B23" s="83"/>
      <c r="C23" s="83"/>
      <c r="D23" s="5" t="s">
        <v>2</v>
      </c>
      <c r="E23" s="83"/>
      <c r="F23" s="83"/>
      <c r="K23" s="24"/>
    </row>
    <row r="24" spans="2:37" ht="19.5" customHeight="1" thickBot="1" x14ac:dyDescent="0.3">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2.25" thickBot="1" x14ac:dyDescent="0.3">
      <c r="B25" s="9">
        <v>1</v>
      </c>
      <c r="C25" s="10" t="s">
        <v>5</v>
      </c>
      <c r="D25" s="37">
        <f>SUM('додаток 1.1'!V9:V14)</f>
        <v>80994.399999999994</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2.25" thickBot="1" x14ac:dyDescent="0.3">
      <c r="B26" s="9" t="s">
        <v>15</v>
      </c>
      <c r="C26" s="11" t="s">
        <v>6</v>
      </c>
      <c r="D26" s="13"/>
      <c r="E26" s="34"/>
      <c r="F26" s="1"/>
      <c r="K26" s="24"/>
    </row>
    <row r="27" spans="2:37" ht="19.5" thickBot="1" x14ac:dyDescent="0.3">
      <c r="B27" s="9">
        <v>2</v>
      </c>
      <c r="C27" s="10" t="s">
        <v>7</v>
      </c>
      <c r="D27" s="13"/>
      <c r="E27" s="34"/>
      <c r="F27" s="3" t="s">
        <v>17</v>
      </c>
      <c r="K27" s="23"/>
    </row>
    <row r="28" spans="2:37" ht="32.25" thickBot="1" x14ac:dyDescent="0.3">
      <c r="B28" s="9" t="s">
        <v>16</v>
      </c>
      <c r="C28" s="11" t="s">
        <v>6</v>
      </c>
      <c r="D28" s="13"/>
      <c r="E28" s="34"/>
      <c r="F28" s="1"/>
      <c r="K28" s="24"/>
    </row>
    <row r="29" spans="2:37" ht="18.75" thickBot="1" x14ac:dyDescent="0.3">
      <c r="B29" s="9">
        <v>3</v>
      </c>
      <c r="C29" s="10" t="s">
        <v>8</v>
      </c>
      <c r="D29" s="13"/>
      <c r="E29" s="34"/>
      <c r="F29" s="3" t="s">
        <v>21</v>
      </c>
      <c r="K29" s="25"/>
    </row>
    <row r="30" spans="2:37" ht="48" thickBot="1" x14ac:dyDescent="0.3">
      <c r="B30" s="9">
        <v>4</v>
      </c>
      <c r="C30" s="10" t="s">
        <v>9</v>
      </c>
      <c r="D30" s="13"/>
      <c r="E30" s="34"/>
      <c r="F30" s="3" t="s">
        <v>18</v>
      </c>
      <c r="K30" s="24"/>
    </row>
    <row r="31" spans="2:37" ht="33" customHeight="1" thickBot="1" x14ac:dyDescent="0.3">
      <c r="B31" s="9">
        <v>5</v>
      </c>
      <c r="C31" s="10" t="s">
        <v>10</v>
      </c>
      <c r="D31" s="13"/>
      <c r="E31" s="34"/>
      <c r="F31" s="3" t="s">
        <v>19</v>
      </c>
      <c r="K31" s="23"/>
    </row>
    <row r="32" spans="2:37" ht="48" thickBot="1" x14ac:dyDescent="0.3">
      <c r="B32" s="9">
        <v>6</v>
      </c>
      <c r="C32" s="10" t="s">
        <v>11</v>
      </c>
      <c r="D32" s="13"/>
      <c r="E32" s="34"/>
      <c r="F32" s="3" t="s">
        <v>20</v>
      </c>
      <c r="K32" s="24"/>
    </row>
    <row r="33" spans="2:11" ht="19.5" thickBot="1" x14ac:dyDescent="0.3">
      <c r="B33" s="9">
        <v>7</v>
      </c>
      <c r="C33" s="12" t="s">
        <v>12</v>
      </c>
      <c r="D33" s="5" t="s">
        <v>13</v>
      </c>
      <c r="E33" s="34" t="e">
        <f>SUM(E25+E27+E29+E30+E31+E32)</f>
        <v>#REF!</v>
      </c>
      <c r="F33" s="2"/>
      <c r="K33" s="24"/>
    </row>
    <row r="35" spans="2:11" x14ac:dyDescent="0.25">
      <c r="B35" s="85" t="s">
        <v>34</v>
      </c>
      <c r="C35" s="85"/>
      <c r="D35" s="85"/>
      <c r="E35" s="85"/>
      <c r="F35" s="85"/>
    </row>
    <row r="37" spans="2:11" ht="27" customHeight="1" x14ac:dyDescent="0.3">
      <c r="B37" s="75" t="s">
        <v>42</v>
      </c>
      <c r="C37" s="75"/>
      <c r="D37" s="28"/>
      <c r="E37" s="29"/>
      <c r="F37" s="30" t="s">
        <v>43</v>
      </c>
    </row>
    <row r="38" spans="2:11" ht="18.75" x14ac:dyDescent="0.25">
      <c r="B38" s="32" t="s">
        <v>37</v>
      </c>
      <c r="D38" s="31" t="s">
        <v>35</v>
      </c>
      <c r="E38" s="29"/>
      <c r="F38" s="31" t="s">
        <v>36</v>
      </c>
    </row>
    <row r="39" spans="2:11" ht="52.5" customHeight="1" x14ac:dyDescent="0.3">
      <c r="B39" s="75" t="s">
        <v>40</v>
      </c>
      <c r="C39" s="75"/>
      <c r="D39" s="28"/>
      <c r="E39" s="29"/>
      <c r="F39" s="30" t="s">
        <v>41</v>
      </c>
    </row>
    <row r="40" spans="2:11" ht="18.75" x14ac:dyDescent="0.25">
      <c r="B40" s="27"/>
      <c r="D40" s="31" t="s">
        <v>35</v>
      </c>
      <c r="E40" s="29"/>
      <c r="F40" s="31" t="s">
        <v>36</v>
      </c>
    </row>
    <row r="41" spans="2:11" ht="18.75" x14ac:dyDescent="0.25">
      <c r="B41" s="76" t="s">
        <v>44</v>
      </c>
      <c r="C41" s="76"/>
      <c r="D41" s="31"/>
      <c r="E41" s="29"/>
      <c r="F41" s="31"/>
    </row>
    <row r="42" spans="2:11" x14ac:dyDescent="0.25">
      <c r="B42" s="33"/>
    </row>
    <row r="43" spans="2:11" x14ac:dyDescent="0.25">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8"/>
  <sheetViews>
    <sheetView tabSelected="1" topLeftCell="O8" zoomScaleNormal="100" workbookViewId="0">
      <selection activeCell="AH13" sqref="AH13"/>
    </sheetView>
  </sheetViews>
  <sheetFormatPr defaultRowHeight="15" x14ac:dyDescent="0.25"/>
  <cols>
    <col min="1" max="1" width="0.28515625" customWidth="1"/>
    <col min="2" max="2" width="3.5703125" customWidth="1"/>
    <col min="3" max="3" width="15" customWidth="1"/>
    <col min="4" max="4" width="18" customWidth="1"/>
    <col min="5" max="5" width="6.85546875" customWidth="1"/>
    <col min="6" max="6" width="0.42578125" hidden="1" customWidth="1"/>
    <col min="7" max="7" width="9.85546875" customWidth="1"/>
    <col min="8" max="8" width="10.28515625" customWidth="1"/>
    <col min="9" max="9" width="8.85546875" customWidth="1"/>
    <col min="10" max="10" width="10" customWidth="1"/>
    <col min="11" max="11" width="8.7109375" customWidth="1"/>
    <col min="12" max="12" width="11.28515625" customWidth="1"/>
    <col min="13" max="14" width="8.7109375" customWidth="1"/>
    <col min="15" max="15" width="9.140625" customWidth="1"/>
    <col min="16" max="16" width="8.7109375" customWidth="1"/>
    <col min="17" max="18" width="8.42578125" customWidth="1"/>
    <col min="19" max="21" width="9.7109375" customWidth="1"/>
    <col min="22" max="22" width="9.5703125" customWidth="1"/>
    <col min="23" max="23" width="9.28515625" customWidth="1"/>
    <col min="24" max="24" width="10.28515625" customWidth="1"/>
    <col min="25" max="28" width="8.85546875" customWidth="1"/>
    <col min="29" max="30" width="10.140625" customWidth="1"/>
    <col min="31" max="33" width="9.85546875" customWidth="1"/>
  </cols>
  <sheetData>
    <row r="1" spans="2:34" ht="27.75" customHeight="1" x14ac:dyDescent="0.25">
      <c r="B1" s="47" t="s">
        <v>61</v>
      </c>
    </row>
    <row r="2" spans="2:34" ht="27.75" customHeight="1" x14ac:dyDescent="0.25">
      <c r="B2" s="47"/>
    </row>
    <row r="3" spans="2:34" ht="26.25" customHeight="1" x14ac:dyDescent="0.3">
      <c r="B3" s="100" t="s">
        <v>59</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53"/>
      <c r="AG3" s="53"/>
    </row>
    <row r="4" spans="2:34" ht="26.25" customHeight="1" x14ac:dyDescent="0.3">
      <c r="B4" s="39"/>
      <c r="C4" s="39"/>
      <c r="D4" s="39"/>
      <c r="E4" s="39"/>
      <c r="F4" s="39"/>
      <c r="G4" s="53"/>
      <c r="H4" s="53"/>
      <c r="I4" s="53"/>
      <c r="J4" s="39"/>
      <c r="K4" s="39"/>
      <c r="L4" s="39"/>
      <c r="M4" s="39"/>
      <c r="N4" s="46" t="s">
        <v>60</v>
      </c>
      <c r="O4" s="39"/>
      <c r="P4" s="40"/>
      <c r="Q4" s="40"/>
      <c r="R4" s="72"/>
      <c r="S4" s="40"/>
      <c r="T4" s="72"/>
      <c r="U4" s="72"/>
      <c r="V4" s="39"/>
      <c r="W4" s="39"/>
      <c r="X4" s="39"/>
      <c r="Y4" s="39"/>
      <c r="Z4" s="39"/>
      <c r="AA4" s="39"/>
      <c r="AB4" s="51"/>
      <c r="AC4" s="40"/>
      <c r="AD4" s="39"/>
      <c r="AE4" s="39"/>
      <c r="AF4" s="53"/>
      <c r="AG4" s="53"/>
    </row>
    <row r="5" spans="2:34" ht="26.25" customHeight="1" x14ac:dyDescent="0.3">
      <c r="B5" s="39"/>
      <c r="C5" s="39"/>
      <c r="D5" s="39"/>
      <c r="E5" s="39"/>
      <c r="F5" s="39"/>
      <c r="G5" s="53"/>
      <c r="H5" s="53"/>
      <c r="I5" s="53"/>
      <c r="J5" s="39"/>
      <c r="K5" s="39"/>
      <c r="L5" s="39"/>
      <c r="M5" s="39"/>
      <c r="N5" s="46" t="s">
        <v>84</v>
      </c>
      <c r="O5" s="39"/>
      <c r="P5" s="40"/>
      <c r="Q5" s="40"/>
      <c r="R5" s="72"/>
      <c r="S5" s="40"/>
      <c r="T5" s="72"/>
      <c r="U5" s="72"/>
      <c r="V5" s="39"/>
      <c r="W5" s="39"/>
      <c r="X5" s="39"/>
      <c r="Y5" s="39"/>
      <c r="Z5" s="39"/>
      <c r="AA5" s="39"/>
      <c r="AB5" s="51"/>
      <c r="AC5" s="40"/>
      <c r="AD5" s="39"/>
      <c r="AE5" s="39"/>
      <c r="AF5" s="53"/>
      <c r="AG5" s="53"/>
    </row>
    <row r="6" spans="2:34" ht="26.25" customHeight="1" x14ac:dyDescent="0.3">
      <c r="B6" s="39"/>
      <c r="C6" s="39"/>
      <c r="D6" s="39"/>
      <c r="E6" s="39"/>
      <c r="F6" s="39"/>
      <c r="G6" s="53"/>
      <c r="H6" s="53"/>
      <c r="I6" s="53"/>
      <c r="J6" s="39"/>
      <c r="K6" s="39"/>
      <c r="L6" s="39"/>
      <c r="M6" s="39"/>
      <c r="N6" s="39"/>
      <c r="O6" s="39"/>
      <c r="P6" s="40"/>
      <c r="Q6" s="40"/>
      <c r="R6" s="72"/>
      <c r="S6" s="40"/>
      <c r="T6" s="72"/>
      <c r="U6" s="72"/>
      <c r="V6" s="39"/>
      <c r="W6" s="39"/>
      <c r="X6" s="39"/>
      <c r="Y6" s="39"/>
      <c r="Z6" s="39"/>
      <c r="AA6" s="39"/>
      <c r="AB6" s="51"/>
      <c r="AC6" s="40"/>
      <c r="AD6" s="39"/>
      <c r="AE6" s="39"/>
      <c r="AF6" s="53"/>
      <c r="AG6" s="53"/>
    </row>
    <row r="7" spans="2:34" ht="19.5" customHeight="1" x14ac:dyDescent="0.3">
      <c r="B7" s="110" t="s">
        <v>57</v>
      </c>
      <c r="C7" s="112" t="s">
        <v>45</v>
      </c>
      <c r="D7" s="114" t="s">
        <v>46</v>
      </c>
      <c r="E7" s="59"/>
      <c r="F7" s="59"/>
      <c r="G7" s="107" t="s">
        <v>69</v>
      </c>
      <c r="H7" s="108"/>
      <c r="I7" s="109"/>
      <c r="J7" s="93" t="s">
        <v>48</v>
      </c>
      <c r="K7" s="93" t="s">
        <v>65</v>
      </c>
      <c r="L7" s="93" t="s">
        <v>49</v>
      </c>
      <c r="M7" s="93" t="s">
        <v>50</v>
      </c>
      <c r="N7" s="93" t="s">
        <v>79</v>
      </c>
      <c r="O7" s="93" t="s">
        <v>78</v>
      </c>
      <c r="P7" s="93" t="s">
        <v>67</v>
      </c>
      <c r="Q7" s="93" t="s">
        <v>86</v>
      </c>
      <c r="R7" s="73"/>
      <c r="S7" s="93" t="s">
        <v>83</v>
      </c>
      <c r="T7" s="73"/>
      <c r="U7" s="73"/>
      <c r="V7" s="98" t="s">
        <v>80</v>
      </c>
      <c r="W7" s="93" t="s">
        <v>51</v>
      </c>
      <c r="X7" s="93" t="s">
        <v>54</v>
      </c>
      <c r="Y7" s="93" t="s">
        <v>52</v>
      </c>
      <c r="Z7" s="93" t="s">
        <v>53</v>
      </c>
      <c r="AA7" s="93" t="s">
        <v>75</v>
      </c>
      <c r="AB7" s="93" t="s">
        <v>68</v>
      </c>
      <c r="AC7" s="93" t="s">
        <v>55</v>
      </c>
      <c r="AD7" s="93" t="s">
        <v>56</v>
      </c>
      <c r="AE7" s="93" t="s">
        <v>87</v>
      </c>
      <c r="AF7" s="95" t="s">
        <v>73</v>
      </c>
      <c r="AG7" s="96"/>
      <c r="AH7" s="97"/>
    </row>
    <row r="8" spans="2:34" s="15" customFormat="1" ht="85.5" customHeight="1" x14ac:dyDescent="0.2">
      <c r="B8" s="111"/>
      <c r="C8" s="113"/>
      <c r="D8" s="115"/>
      <c r="E8" s="60" t="s">
        <v>47</v>
      </c>
      <c r="F8" s="60"/>
      <c r="G8" s="54" t="s">
        <v>70</v>
      </c>
      <c r="H8" s="61" t="s">
        <v>71</v>
      </c>
      <c r="I8" s="61" t="s">
        <v>72</v>
      </c>
      <c r="J8" s="94"/>
      <c r="K8" s="94"/>
      <c r="L8" s="94"/>
      <c r="M8" s="94"/>
      <c r="N8" s="94"/>
      <c r="O8" s="94"/>
      <c r="P8" s="94"/>
      <c r="Q8" s="94"/>
      <c r="R8" s="74" t="s">
        <v>90</v>
      </c>
      <c r="S8" s="94"/>
      <c r="T8" s="74" t="s">
        <v>88</v>
      </c>
      <c r="U8" s="74" t="s">
        <v>89</v>
      </c>
      <c r="V8" s="99"/>
      <c r="W8" s="94"/>
      <c r="X8" s="94"/>
      <c r="Y8" s="94"/>
      <c r="Z8" s="94"/>
      <c r="AA8" s="94"/>
      <c r="AB8" s="94"/>
      <c r="AC8" s="94"/>
      <c r="AD8" s="94"/>
      <c r="AE8" s="94"/>
      <c r="AF8" s="58" t="s">
        <v>70</v>
      </c>
      <c r="AG8" s="61" t="s">
        <v>71</v>
      </c>
      <c r="AH8" s="61" t="s">
        <v>72</v>
      </c>
    </row>
    <row r="9" spans="2:34" ht="25.5" customHeight="1" x14ac:dyDescent="0.25">
      <c r="B9" s="48">
        <v>1</v>
      </c>
      <c r="C9" s="69" t="s">
        <v>76</v>
      </c>
      <c r="D9" s="70" t="s">
        <v>77</v>
      </c>
      <c r="E9" s="68" t="s">
        <v>85</v>
      </c>
      <c r="F9" s="67"/>
      <c r="G9" s="67">
        <f t="shared" ref="G9:G13" si="0">H9+I9</f>
        <v>0</v>
      </c>
      <c r="H9" s="57"/>
      <c r="I9" s="57"/>
      <c r="J9" s="43">
        <v>68916</v>
      </c>
      <c r="K9" s="43"/>
      <c r="L9" s="43">
        <v>34458</v>
      </c>
      <c r="M9" s="43">
        <v>6891.6</v>
      </c>
      <c r="N9" s="43">
        <v>530</v>
      </c>
      <c r="O9" s="43">
        <v>1630</v>
      </c>
      <c r="P9" s="43"/>
      <c r="Q9" s="43">
        <v>112425.60000000001</v>
      </c>
      <c r="R9" s="43"/>
      <c r="S9" s="43">
        <v>133.22999999999999</v>
      </c>
      <c r="T9" s="43"/>
      <c r="U9" s="43"/>
      <c r="V9" s="43">
        <v>40497.199999999997</v>
      </c>
      <c r="W9" s="43">
        <f t="shared" ref="W9:W11" si="1">SUM(J9:V9)</f>
        <v>265481.63</v>
      </c>
      <c r="X9" s="43">
        <v>58010</v>
      </c>
      <c r="Y9" s="43">
        <v>40497.199999999997</v>
      </c>
      <c r="Z9" s="71">
        <v>3376.77</v>
      </c>
      <c r="AA9" s="44"/>
      <c r="AB9" s="44"/>
      <c r="AC9" s="44">
        <v>35545.599999999999</v>
      </c>
      <c r="AD9" s="44">
        <f>SUM(X9:AC9)</f>
        <v>137429.57</v>
      </c>
      <c r="AE9" s="49"/>
      <c r="AF9" s="49">
        <f t="shared" ref="AF9:AF13" si="2">AG9+AH9</f>
        <v>128052.06</v>
      </c>
      <c r="AG9" s="49">
        <f>W9-AD9</f>
        <v>128052.06</v>
      </c>
      <c r="AH9" s="50"/>
    </row>
    <row r="10" spans="2:34" ht="51.75" customHeight="1" x14ac:dyDescent="0.25">
      <c r="B10" s="48">
        <v>2</v>
      </c>
      <c r="C10" s="41" t="s">
        <v>81</v>
      </c>
      <c r="D10" s="66" t="s">
        <v>74</v>
      </c>
      <c r="E10" s="66">
        <v>15</v>
      </c>
      <c r="F10" s="66"/>
      <c r="G10" s="66">
        <f t="shared" si="0"/>
        <v>43190.04</v>
      </c>
      <c r="H10" s="57">
        <v>43190.04</v>
      </c>
      <c r="I10" s="57"/>
      <c r="J10" s="43">
        <v>38457.14</v>
      </c>
      <c r="K10" s="43"/>
      <c r="L10" s="43">
        <v>19228.57</v>
      </c>
      <c r="M10" s="43"/>
      <c r="N10" s="43"/>
      <c r="O10" s="43"/>
      <c r="P10" s="43">
        <v>23112.36</v>
      </c>
      <c r="Q10" s="43"/>
      <c r="R10" s="43"/>
      <c r="S10" s="43">
        <v>95.16</v>
      </c>
      <c r="T10" s="43"/>
      <c r="U10" s="43"/>
      <c r="V10" s="43"/>
      <c r="W10" s="43">
        <f t="shared" si="1"/>
        <v>80893.23000000001</v>
      </c>
      <c r="X10" s="43">
        <v>28750</v>
      </c>
      <c r="Y10" s="43">
        <v>14560.78</v>
      </c>
      <c r="Z10" s="44">
        <v>4044.66</v>
      </c>
      <c r="AA10" s="44"/>
      <c r="AB10" s="44"/>
      <c r="AC10" s="44">
        <v>33537.79</v>
      </c>
      <c r="AD10" s="44">
        <f>SUM(X10:AC10)</f>
        <v>80893.23000000001</v>
      </c>
      <c r="AE10" s="49">
        <v>43190.04</v>
      </c>
      <c r="AF10" s="49">
        <f t="shared" si="2"/>
        <v>0</v>
      </c>
      <c r="AG10" s="49">
        <f>W10-AD10</f>
        <v>0</v>
      </c>
      <c r="AH10" s="50"/>
    </row>
    <row r="11" spans="2:34" ht="51.75" customHeight="1" x14ac:dyDescent="0.25">
      <c r="B11" s="48">
        <v>3</v>
      </c>
      <c r="C11" s="41" t="s">
        <v>82</v>
      </c>
      <c r="D11" s="67" t="s">
        <v>74</v>
      </c>
      <c r="E11" s="67">
        <v>15</v>
      </c>
      <c r="F11" s="67"/>
      <c r="G11" s="67">
        <f>SUM(H11)</f>
        <v>27936.799999999999</v>
      </c>
      <c r="H11" s="57">
        <v>27936.799999999999</v>
      </c>
      <c r="I11" s="57"/>
      <c r="J11" s="43">
        <v>38457.14</v>
      </c>
      <c r="K11" s="43"/>
      <c r="L11" s="43">
        <v>1153.71</v>
      </c>
      <c r="M11" s="43"/>
      <c r="N11" s="43"/>
      <c r="O11" s="43"/>
      <c r="P11" s="43"/>
      <c r="Q11" s="43"/>
      <c r="R11" s="43"/>
      <c r="S11" s="43">
        <v>95.16</v>
      </c>
      <c r="T11" s="43">
        <v>1314.05</v>
      </c>
      <c r="U11" s="43">
        <v>788.43</v>
      </c>
      <c r="V11" s="43"/>
      <c r="W11" s="43">
        <f t="shared" si="1"/>
        <v>41808.490000000005</v>
      </c>
      <c r="X11" s="43">
        <v>9860</v>
      </c>
      <c r="Y11" s="43">
        <v>7525.53</v>
      </c>
      <c r="Z11" s="44">
        <v>2090.42</v>
      </c>
      <c r="AA11" s="44">
        <v>607.09</v>
      </c>
      <c r="AB11" s="44"/>
      <c r="AC11" s="44">
        <v>21725.45</v>
      </c>
      <c r="AD11" s="44">
        <f>SUM(X11:AC11)</f>
        <v>41808.49</v>
      </c>
      <c r="AE11" s="49">
        <v>27936.799999999999</v>
      </c>
      <c r="AF11" s="49">
        <f t="shared" si="2"/>
        <v>0</v>
      </c>
      <c r="AG11" s="49">
        <f>W11-AD11</f>
        <v>0</v>
      </c>
      <c r="AH11" s="50"/>
    </row>
    <row r="12" spans="2:34" ht="51.75" customHeight="1" x14ac:dyDescent="0.25">
      <c r="B12" s="48">
        <v>4</v>
      </c>
      <c r="C12" s="41" t="s">
        <v>62</v>
      </c>
      <c r="D12" s="64" t="s">
        <v>66</v>
      </c>
      <c r="E12" s="64">
        <v>21</v>
      </c>
      <c r="F12" s="64"/>
      <c r="G12" s="65">
        <f t="shared" si="0"/>
        <v>27830.12</v>
      </c>
      <c r="H12" s="57">
        <v>27830.12</v>
      </c>
      <c r="I12" s="57"/>
      <c r="J12" s="43">
        <v>43072</v>
      </c>
      <c r="K12" s="43">
        <v>700</v>
      </c>
      <c r="L12" s="43">
        <v>8614.4</v>
      </c>
      <c r="M12" s="43"/>
      <c r="N12" s="43"/>
      <c r="O12" s="43"/>
      <c r="P12" s="43"/>
      <c r="Q12" s="43"/>
      <c r="R12" s="43"/>
      <c r="S12" s="43">
        <v>133.22999999999999</v>
      </c>
      <c r="T12" s="43"/>
      <c r="U12" s="43"/>
      <c r="V12" s="43"/>
      <c r="W12" s="43">
        <f>SUM(J12:V12)</f>
        <v>52519.630000000005</v>
      </c>
      <c r="X12" s="43">
        <v>18650</v>
      </c>
      <c r="Y12" s="43">
        <v>9453.5300000000007</v>
      </c>
      <c r="Z12" s="44">
        <v>2625.98</v>
      </c>
      <c r="AA12" s="44"/>
      <c r="AB12" s="44"/>
      <c r="AC12" s="44">
        <v>21790.12</v>
      </c>
      <c r="AD12" s="44">
        <f>SUM(X12:AC12)</f>
        <v>52519.63</v>
      </c>
      <c r="AE12" s="49">
        <v>27830.12</v>
      </c>
      <c r="AF12" s="49">
        <f t="shared" si="2"/>
        <v>0</v>
      </c>
      <c r="AG12" s="49">
        <f>W12-AD12</f>
        <v>0</v>
      </c>
      <c r="AH12" s="50"/>
    </row>
    <row r="13" spans="2:34" ht="50.25" customHeight="1" x14ac:dyDescent="0.25">
      <c r="B13" s="48">
        <v>5</v>
      </c>
      <c r="C13" s="41" t="s">
        <v>63</v>
      </c>
      <c r="D13" s="42" t="s">
        <v>64</v>
      </c>
      <c r="E13" s="106">
        <v>11</v>
      </c>
      <c r="F13" s="106"/>
      <c r="G13" s="63">
        <f t="shared" si="0"/>
        <v>29500.880000000001</v>
      </c>
      <c r="H13" s="57">
        <v>29500.880000000001</v>
      </c>
      <c r="I13" s="57"/>
      <c r="J13" s="43">
        <v>22561.52</v>
      </c>
      <c r="K13" s="43">
        <v>419.05</v>
      </c>
      <c r="L13" s="43">
        <v>6768.46</v>
      </c>
      <c r="M13" s="43"/>
      <c r="N13" s="43"/>
      <c r="O13" s="43"/>
      <c r="P13" s="43"/>
      <c r="Q13" s="43"/>
      <c r="R13" s="43">
        <v>23109.52</v>
      </c>
      <c r="S13" s="43">
        <v>69.790000000000006</v>
      </c>
      <c r="T13" s="43"/>
      <c r="U13" s="43"/>
      <c r="V13" s="43"/>
      <c r="W13" s="43">
        <f>SUM(J13:V13)</f>
        <v>52928.340000000004</v>
      </c>
      <c r="X13" s="43">
        <v>20220</v>
      </c>
      <c r="Y13" s="43">
        <v>9527.1</v>
      </c>
      <c r="Z13" s="44">
        <v>2646.42</v>
      </c>
      <c r="AA13" s="44"/>
      <c r="AB13" s="44">
        <v>17790</v>
      </c>
      <c r="AC13" s="44">
        <v>2744.82</v>
      </c>
      <c r="AD13" s="44">
        <f>SUM(X13:AC13)</f>
        <v>52928.34</v>
      </c>
      <c r="AE13" s="49">
        <v>29500.880000000001</v>
      </c>
      <c r="AF13" s="49">
        <f t="shared" si="2"/>
        <v>0</v>
      </c>
      <c r="AG13" s="49">
        <f>W13-AD13</f>
        <v>0</v>
      </c>
      <c r="AH13" s="52"/>
    </row>
    <row r="14" spans="2:34" ht="18.75" customHeight="1" x14ac:dyDescent="0.25">
      <c r="B14" s="101" t="s">
        <v>58</v>
      </c>
      <c r="C14" s="101"/>
      <c r="D14" s="101"/>
      <c r="E14" s="106"/>
      <c r="F14" s="106"/>
      <c r="G14" s="45">
        <f t="shared" ref="G14:AB14" si="3">SUM(G9:G13)</f>
        <v>128457.84</v>
      </c>
      <c r="H14" s="62">
        <f t="shared" si="3"/>
        <v>128457.84</v>
      </c>
      <c r="I14" s="62">
        <f t="shared" si="3"/>
        <v>0</v>
      </c>
      <c r="J14" s="45">
        <f t="shared" si="3"/>
        <v>211463.8</v>
      </c>
      <c r="K14" s="45">
        <f t="shared" si="3"/>
        <v>1119.05</v>
      </c>
      <c r="L14" s="45">
        <f t="shared" si="3"/>
        <v>70223.14</v>
      </c>
      <c r="M14" s="45">
        <f t="shared" si="3"/>
        <v>6891.6</v>
      </c>
      <c r="N14" s="45">
        <f t="shared" si="3"/>
        <v>530</v>
      </c>
      <c r="O14" s="45">
        <f t="shared" si="3"/>
        <v>1630</v>
      </c>
      <c r="P14" s="45">
        <f t="shared" si="3"/>
        <v>23112.36</v>
      </c>
      <c r="Q14" s="45">
        <f t="shared" si="3"/>
        <v>112425.60000000001</v>
      </c>
      <c r="R14" s="45"/>
      <c r="S14" s="45">
        <f t="shared" si="3"/>
        <v>526.56999999999994</v>
      </c>
      <c r="T14" s="45"/>
      <c r="U14" s="45"/>
      <c r="V14" s="45">
        <f t="shared" si="3"/>
        <v>40497.199999999997</v>
      </c>
      <c r="W14" s="45">
        <f t="shared" si="3"/>
        <v>493631.32</v>
      </c>
      <c r="X14" s="45">
        <f t="shared" si="3"/>
        <v>135490</v>
      </c>
      <c r="Y14" s="45">
        <f t="shared" si="3"/>
        <v>81564.14</v>
      </c>
      <c r="Z14" s="45">
        <f t="shared" si="3"/>
        <v>14784.25</v>
      </c>
      <c r="AA14" s="45">
        <f t="shared" si="3"/>
        <v>607.09</v>
      </c>
      <c r="AB14" s="45">
        <f t="shared" si="3"/>
        <v>17790</v>
      </c>
      <c r="AC14" s="45">
        <f t="shared" ref="AC14:AH14" si="4">SUM(AC9:AC13)</f>
        <v>115343.78</v>
      </c>
      <c r="AD14" s="45">
        <f t="shared" si="4"/>
        <v>365579.26</v>
      </c>
      <c r="AE14" s="45">
        <f t="shared" si="4"/>
        <v>128457.84</v>
      </c>
      <c r="AF14" s="45">
        <f t="shared" si="4"/>
        <v>128052.06</v>
      </c>
      <c r="AG14" s="45">
        <f t="shared" si="4"/>
        <v>128052.06</v>
      </c>
      <c r="AH14" s="45">
        <f t="shared" si="4"/>
        <v>0</v>
      </c>
    </row>
    <row r="15" spans="2:34" ht="60.75" customHeight="1" x14ac:dyDescent="0.25">
      <c r="C15" s="102"/>
      <c r="D15" s="102"/>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55"/>
      <c r="AG15" s="55"/>
    </row>
    <row r="16" spans="2:34" x14ac:dyDescent="0.25">
      <c r="B16" s="105"/>
      <c r="C16" s="105"/>
      <c r="D16" s="104"/>
      <c r="E16" s="104"/>
      <c r="F16" s="104"/>
      <c r="G16" s="104"/>
      <c r="H16" s="104"/>
      <c r="I16" s="104"/>
      <c r="J16" s="104"/>
      <c r="K16" s="104"/>
      <c r="L16" s="104"/>
      <c r="M16" s="38"/>
      <c r="N16" s="38"/>
      <c r="O16" s="38"/>
      <c r="P16" s="38"/>
      <c r="Q16" s="38"/>
      <c r="R16" s="38"/>
      <c r="S16" s="38"/>
      <c r="T16" s="38"/>
      <c r="U16" s="38"/>
      <c r="V16" s="38"/>
      <c r="W16" s="38"/>
      <c r="X16" s="38"/>
      <c r="Y16" s="38"/>
      <c r="Z16" s="38"/>
      <c r="AA16" s="38"/>
      <c r="AB16" s="38"/>
      <c r="AC16" s="38"/>
      <c r="AD16" s="38"/>
      <c r="AE16" s="21"/>
      <c r="AF16" s="56"/>
      <c r="AG16" s="56"/>
    </row>
    <row r="17" spans="3:33" x14ac:dyDescent="0.25">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row>
    <row r="18" spans="3:33" x14ac:dyDescent="0.25">
      <c r="C18" s="29"/>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row>
  </sheetData>
  <mergeCells count="31">
    <mergeCell ref="B3:AE3"/>
    <mergeCell ref="B14:D14"/>
    <mergeCell ref="C15:AE15"/>
    <mergeCell ref="D16:L16"/>
    <mergeCell ref="B16:C16"/>
    <mergeCell ref="E13:F13"/>
    <mergeCell ref="E14:F14"/>
    <mergeCell ref="G7:I7"/>
    <mergeCell ref="B7:B8"/>
    <mergeCell ref="C7:C8"/>
    <mergeCell ref="D7:D8"/>
    <mergeCell ref="J7:J8"/>
    <mergeCell ref="K7:K8"/>
    <mergeCell ref="L7:L8"/>
    <mergeCell ref="M7:M8"/>
    <mergeCell ref="N7:N8"/>
    <mergeCell ref="O7:O8"/>
    <mergeCell ref="P7:P8"/>
    <mergeCell ref="Q7:Q8"/>
    <mergeCell ref="S7:S8"/>
    <mergeCell ref="V7:V8"/>
    <mergeCell ref="W7:W8"/>
    <mergeCell ref="X7:X8"/>
    <mergeCell ref="Y7:Y8"/>
    <mergeCell ref="Z7:Z8"/>
    <mergeCell ref="AF7:AH7"/>
    <mergeCell ref="AA7:AA8"/>
    <mergeCell ref="AB7:AB8"/>
    <mergeCell ref="AC7:AC8"/>
    <mergeCell ref="AD7:AD8"/>
    <mergeCell ref="AE7:AE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RePack by Diakov</cp:lastModifiedBy>
  <cp:lastPrinted>2025-08-01T10:02:39Z</cp:lastPrinted>
  <dcterms:created xsi:type="dcterms:W3CDTF">2018-09-14T07:57:58Z</dcterms:created>
  <dcterms:modified xsi:type="dcterms:W3CDTF">2025-09-02T06:27:42Z</dcterms:modified>
</cp:coreProperties>
</file>