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'ЗФ'!$A$1:$G$86</definedName>
    <definedName name="_xlnm.Print_Area" localSheetId="1">'СФ'!$A$1:$E$63</definedName>
  </definedNames>
  <calcPr fullCalcOnLoad="1"/>
</workbook>
</file>

<file path=xl/sharedStrings.xml><?xml version="1.0" encoding="utf-8"?>
<sst xmlns="http://schemas.openxmlformats.org/spreadsheetml/2006/main" count="173" uniqueCount="135">
  <si>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</si>
  <si>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</si>
  <si>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</si>
  <si>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</si>
  <si>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</si>
  <si>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</si>
  <si>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</si>
  <si>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</si>
  <si>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</si>
  <si>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</si>
  <si>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</si>
  <si>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</si>
  <si>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</si>
  <si>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</si>
  <si>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</si>
  <si>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</si>
  <si>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</si>
  <si>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</si>
  <si>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</si>
  <si>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</si>
  <si>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</si>
  <si>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</si>
  <si>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</si>
  <si>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</si>
  <si>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</si>
  <si>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</si>
  <si>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</si>
  <si>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</si>
  <si>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</si>
  <si>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</si>
  <si>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</si>
  <si>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</si>
  <si>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</si>
  <si>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</si>
  <si>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</si>
  <si>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</si>
  <si>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</si>
  <si>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</si>
  <si>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</si>
  <si>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</si>
  <si>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</si>
  <si>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</si>
  <si>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</si>
  <si>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</si>
  <si>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</si>
  <si>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</si>
  <si>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</si>
  <si>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</si>
  <si>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</si>
  <si>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</si>
  <si>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</si>
  <si>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</si>
  <si>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</si>
  <si>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</si>
  <si>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</si>
  <si>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</si>
  <si>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</si>
  <si>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</si>
  <si>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</si>
  <si>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</si>
  <si>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</si>
  <si>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</si>
  <si>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</si>
  <si>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</si>
  <si>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</si>
  <si>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</si>
  <si>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</si>
  <si>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</si>
  <si>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</si>
  <si>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</si>
  <si>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</si>
  <si>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</si>
  <si>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</si>
  <si>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</si>
  <si>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</si>
  <si>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</si>
  <si>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</si>
  <si>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</si>
  <si>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</si>
  <si>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</si>
  <si>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</si>
  <si>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</si>
  <si>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</si>
  <si>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</si>
  <si>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</si>
  <si>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</si>
  <si>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</si>
  <si>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</si>
  <si>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</si>
  <si>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</si>
  <si>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</si>
  <si>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</si>
  <si>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</si>
  <si>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</si>
  <si>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</si>
  <si>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</si>
  <si>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</si>
  <si>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</si>
  <si>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</si>
  <si>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</si>
  <si>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</si>
  <si>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</si>
  <si>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</si>
  <si>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</si>
  <si>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</si>
  <si>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</si>
  <si>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</si>
  <si>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</si>
  <si>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</si>
  <si>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</si>
  <si>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</si>
  <si>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</si>
  <si>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</si>
  <si>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</si>
  <si>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План на рік з урахуванням змін (тис.грн.)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</si>
  <si>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</si>
  <si>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</si>
  <si>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Інші додаткові дотації</t>
  </si>
  <si>
    <t>Базова дотація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</si>
  <si>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</si>
  <si>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</si>
  <si>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</si>
  <si>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</si>
  <si>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Медична субвенція з державного бюджету місцевим бюджетам </t>
  </si>
  <si>
    <t>41035000</t>
  </si>
  <si>
    <t>Інша субвенція з обласного бюджету</t>
  </si>
  <si>
    <t>Інша субвенція із сільських бюджетів та бюджету міста Новгород-Сіверський</t>
  </si>
  <si>
    <t>41035300</t>
  </si>
  <si>
    <t>Субвенція за рахунок залишку коштів медичної субвенції з  державного бюджету місцевим бюджетам, що утворився на початок бюджетного періоду</t>
  </si>
  <si>
    <t>Інші субвенції</t>
  </si>
  <si>
    <t>Звіт про виконання районного бюджету за 2016 рік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</si>
  <si>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</si>
  <si>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</si>
  <si>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</si>
  <si>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теріторій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</si>
</sst>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18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182" fontId="7" fillId="0" borderId="0" xfId="0" applyNumberFormat="1" applyFont="1" applyAlignment="1" applyProtection="1">
      <alignment/>
      <protection locked="0"/>
    </xf>
    <xf numFmtId="182" fontId="7" fillId="0" borderId="4" xfId="0" applyNumberFormat="1" applyFont="1" applyFill="1" applyBorder="1" applyAlignment="1" applyProtection="1">
      <alignment horizontal="right" wrapText="1"/>
      <protection/>
    </xf>
    <xf numFmtId="182" fontId="7" fillId="0" borderId="5" xfId="0" applyNumberFormat="1" applyFont="1" applyFill="1" applyBorder="1" applyAlignment="1" applyProtection="1">
      <alignment horizontal="right" wrapText="1"/>
      <protection/>
    </xf>
    <xf numFmtId="182" fontId="7" fillId="0" borderId="4" xfId="0" applyNumberFormat="1" applyFont="1" applyFill="1" applyBorder="1" applyAlignment="1" applyProtection="1">
      <alignment wrapText="1"/>
      <protection/>
    </xf>
    <xf numFmtId="182" fontId="7" fillId="0" borderId="6" xfId="0" applyNumberFormat="1" applyFont="1" applyFill="1" applyBorder="1" applyAlignment="1" applyProtection="1">
      <alignment horizontal="right" wrapText="1"/>
      <protection/>
    </xf>
    <xf numFmtId="182" fontId="7" fillId="0" borderId="7" xfId="0" applyNumberFormat="1" applyFont="1" applyFill="1" applyBorder="1" applyAlignment="1" applyProtection="1">
      <alignment horizontal="right" wrapText="1"/>
      <protection/>
    </xf>
    <xf numFmtId="182" fontId="7" fillId="0" borderId="8" xfId="0" applyNumberFormat="1" applyFont="1" applyFill="1" applyBorder="1" applyAlignment="1" applyProtection="1">
      <alignment horizontal="right" wrapText="1"/>
      <protection/>
    </xf>
    <xf numFmtId="183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vertical="top" wrapText="1"/>
      <protection locked="0"/>
    </xf>
    <xf numFmtId="182" fontId="7" fillId="0" borderId="9" xfId="0" applyNumberFormat="1" applyFont="1" applyFill="1" applyBorder="1" applyAlignment="1" applyProtection="1">
      <alignment wrapText="1"/>
      <protection/>
    </xf>
    <xf numFmtId="182" fontId="7" fillId="0" borderId="8" xfId="0" applyNumberFormat="1" applyFont="1" applyFill="1" applyBorder="1" applyAlignment="1" applyProtection="1">
      <alignment horizontal="right"/>
      <protection hidden="1"/>
    </xf>
    <xf numFmtId="182" fontId="8" fillId="0" borderId="10" xfId="0" applyNumberFormat="1" applyFont="1" applyFill="1" applyBorder="1" applyAlignment="1" applyProtection="1">
      <alignment wrapText="1"/>
      <protection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hidden="1"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2" xfId="0" applyFont="1" applyFill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0" fontId="8" fillId="0" borderId="15" xfId="0" applyFont="1" applyBorder="1" applyAlignment="1" applyProtection="1">
      <alignment horizontal="right" vertical="top" wrapText="1"/>
      <protection locked="0"/>
    </xf>
    <xf numFmtId="0" fontId="7" fillId="2" borderId="2" xfId="0" applyFont="1" applyFill="1" applyBorder="1" applyAlignment="1" applyProtection="1">
      <alignment horizontal="right" vertical="center" wrapText="1"/>
      <protection locked="0"/>
    </xf>
    <xf numFmtId="182" fontId="5" fillId="2" borderId="1" xfId="0" applyNumberFormat="1" applyFont="1" applyFill="1" applyBorder="1" applyAlignment="1" applyProtection="1">
      <alignment vertical="center" wrapText="1"/>
      <protection/>
    </xf>
    <xf numFmtId="182" fontId="5" fillId="2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49" fontId="7" fillId="0" borderId="14" xfId="0" applyNumberFormat="1" applyFont="1" applyFill="1" applyBorder="1" applyAlignment="1" applyProtection="1">
      <alignment horizontal="right" vertical="top"/>
      <protection/>
    </xf>
    <xf numFmtId="0" fontId="7" fillId="0" borderId="7" xfId="0" applyFont="1" applyFill="1" applyBorder="1" applyAlignment="1" applyProtection="1">
      <alignment horizontal="left" vertical="top" wrapText="1"/>
      <protection/>
    </xf>
    <xf numFmtId="182" fontId="7" fillId="0" borderId="7" xfId="0" applyNumberFormat="1" applyFont="1" applyFill="1" applyBorder="1" applyAlignment="1">
      <alignment horizontal="right" wrapText="1" shrinkToFit="1"/>
    </xf>
    <xf numFmtId="182" fontId="7" fillId="0" borderId="0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 wrapText="1" shrinkToFit="1"/>
    </xf>
    <xf numFmtId="49" fontId="7" fillId="0" borderId="13" xfId="0" applyNumberFormat="1" applyFont="1" applyFill="1" applyBorder="1" applyAlignment="1" applyProtection="1">
      <alignment horizontal="right" vertical="top"/>
      <protection/>
    </xf>
    <xf numFmtId="0" fontId="7" fillId="0" borderId="9" xfId="0" applyFont="1" applyFill="1" applyBorder="1" applyAlignment="1" applyProtection="1">
      <alignment horizontal="left" vertical="top" wrapText="1"/>
      <protection/>
    </xf>
    <xf numFmtId="182" fontId="7" fillId="0" borderId="9" xfId="0" applyNumberFormat="1" applyFont="1" applyFill="1" applyBorder="1" applyAlignment="1">
      <alignment horizontal="right" wrapText="1" shrinkToFit="1"/>
    </xf>
    <xf numFmtId="182" fontId="7" fillId="0" borderId="17" xfId="0" applyNumberFormat="1" applyFont="1" applyFill="1" applyBorder="1" applyAlignment="1">
      <alignment horizontal="right" wrapText="1" shrinkToFit="1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182" fontId="7" fillId="0" borderId="6" xfId="0" applyNumberFormat="1" applyFont="1" applyFill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 horizontal="right" vertical="top" wrapText="1"/>
      <protection locked="0"/>
    </xf>
    <xf numFmtId="182" fontId="7" fillId="0" borderId="19" xfId="0" applyNumberFormat="1" applyFont="1" applyFill="1" applyBorder="1" applyAlignment="1" applyProtection="1">
      <alignment horizontal="right"/>
      <protection hidden="1"/>
    </xf>
    <xf numFmtId="0" fontId="7" fillId="0" borderId="20" xfId="0" applyFont="1" applyFill="1" applyBorder="1" applyAlignment="1" applyProtection="1">
      <alignment horizontal="left" vertical="top"/>
      <protection hidden="1" locked="0"/>
    </xf>
    <xf numFmtId="181" fontId="5" fillId="2" borderId="2" xfId="0" applyNumberFormat="1" applyFont="1" applyFill="1" applyBorder="1" applyAlignment="1" applyProtection="1">
      <alignment horizontal="center" vertical="center"/>
      <protection hidden="1" locked="0"/>
    </xf>
    <xf numFmtId="182" fontId="5" fillId="2" borderId="1" xfId="0" applyNumberFormat="1" applyFont="1" applyFill="1" applyBorder="1" applyAlignment="1" applyProtection="1">
      <alignment horizontal="right" vertical="center"/>
      <protection hidden="1"/>
    </xf>
    <xf numFmtId="182" fontId="5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7" xfId="0" applyNumberFormat="1" applyFont="1" applyFill="1" applyBorder="1" applyAlignment="1" applyProtection="1">
      <alignment horizontal="right" wrapText="1"/>
      <protection hidden="1"/>
    </xf>
    <xf numFmtId="182" fontId="7" fillId="0" borderId="8" xfId="0" applyNumberFormat="1" applyFont="1" applyFill="1" applyBorder="1" applyAlignment="1" applyProtection="1">
      <alignment horizontal="right" wrapText="1"/>
      <protection hidden="1"/>
    </xf>
    <xf numFmtId="182" fontId="10" fillId="0" borderId="21" xfId="0" applyNumberFormat="1" applyFont="1" applyFill="1" applyBorder="1" applyAlignment="1" applyProtection="1">
      <alignment horizontal="right" wrapText="1"/>
      <protection hidden="1"/>
    </xf>
    <xf numFmtId="182" fontId="10" fillId="0" borderId="7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Alignment="1">
      <alignment/>
    </xf>
    <xf numFmtId="182" fontId="7" fillId="0" borderId="1" xfId="0" applyNumberFormat="1" applyFont="1" applyFill="1" applyBorder="1" applyAlignment="1" applyProtection="1">
      <alignment vertical="center" wrapText="1"/>
      <protection hidden="1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81" fontId="5" fillId="2" borderId="22" xfId="0" applyNumberFormat="1" applyFont="1" applyFill="1" applyBorder="1" applyAlignment="1" applyProtection="1">
      <alignment horizontal="right" vertical="center"/>
      <protection hidden="1"/>
    </xf>
    <xf numFmtId="182" fontId="5" fillId="2" borderId="23" xfId="0" applyNumberFormat="1" applyFont="1" applyFill="1" applyBorder="1" applyAlignment="1" applyProtection="1">
      <alignment horizontal="right" vertical="center"/>
      <protection hidden="1"/>
    </xf>
    <xf numFmtId="182" fontId="9" fillId="0" borderId="0" xfId="0" applyNumberFormat="1" applyFont="1" applyFill="1" applyAlignment="1">
      <alignment vertical="center"/>
    </xf>
    <xf numFmtId="182" fontId="5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82" fontId="5" fillId="2" borderId="3" xfId="0" applyNumberFormat="1" applyFont="1" applyFill="1" applyBorder="1" applyAlignment="1" applyProtection="1">
      <alignment vertical="center" wrapText="1"/>
      <protection/>
    </xf>
    <xf numFmtId="182" fontId="7" fillId="0" borderId="3" xfId="0" applyNumberFormat="1" applyFont="1" applyFill="1" applyBorder="1" applyAlignment="1" applyProtection="1">
      <alignment vertical="center" wrapText="1"/>
      <protection hidden="1"/>
    </xf>
    <xf numFmtId="182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horizontal="left" vertical="top" wrapText="1"/>
      <protection/>
    </xf>
    <xf numFmtId="182" fontId="7" fillId="0" borderId="4" xfId="0" applyNumberFormat="1" applyFont="1" applyFill="1" applyBorder="1" applyAlignment="1">
      <alignment horizontal="right" wrapText="1" shrinkToFit="1"/>
    </xf>
    <xf numFmtId="182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12" xfId="0" applyNumberFormat="1" applyFont="1" applyFill="1" applyBorder="1" applyAlignment="1" applyProtection="1">
      <alignment horizontal="right" vertical="top"/>
      <protection/>
    </xf>
    <xf numFmtId="182" fontId="7" fillId="0" borderId="24" xfId="0" applyNumberFormat="1" applyFont="1" applyFill="1" applyBorder="1" applyAlignment="1">
      <alignment horizontal="right" wrapText="1" shrinkToFit="1"/>
    </xf>
    <xf numFmtId="182" fontId="7" fillId="0" borderId="23" xfId="0" applyNumberFormat="1" applyFont="1" applyFill="1" applyBorder="1" applyAlignment="1" applyProtection="1">
      <alignment vertical="center" wrapText="1"/>
      <protection hidden="1"/>
    </xf>
    <xf numFmtId="182" fontId="7" fillId="0" borderId="9" xfId="0" applyNumberFormat="1" applyFont="1" applyFill="1" applyBorder="1" applyAlignment="1" applyProtection="1">
      <alignment horizontal="right"/>
      <protection hidden="1" locked="0"/>
    </xf>
    <xf numFmtId="182" fontId="7" fillId="0" borderId="20" xfId="0" applyNumberFormat="1" applyFont="1" applyFill="1" applyBorder="1" applyAlignment="1" applyProtection="1">
      <alignment horizontal="right"/>
      <protection hidden="1" locked="0"/>
    </xf>
    <xf numFmtId="182" fontId="7" fillId="0" borderId="7" xfId="0" applyNumberFormat="1" applyFont="1" applyFill="1" applyBorder="1" applyAlignment="1" applyProtection="1">
      <alignment horizontal="right"/>
      <protection hidden="1" locked="0"/>
    </xf>
    <xf numFmtId="182" fontId="8" fillId="0" borderId="11" xfId="0" applyNumberFormat="1" applyFont="1" applyFill="1" applyBorder="1" applyAlignment="1" applyProtection="1">
      <alignment wrapText="1"/>
      <protection/>
    </xf>
    <xf numFmtId="182" fontId="5" fillId="2" borderId="1" xfId="0" applyNumberFormat="1" applyFont="1" applyFill="1" applyBorder="1" applyAlignment="1" applyProtection="1">
      <alignment vertical="center"/>
      <protection hidden="1"/>
    </xf>
    <xf numFmtId="182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25" xfId="0" applyNumberFormat="1" applyFont="1" applyFill="1" applyBorder="1" applyAlignment="1">
      <alignment horizontal="right"/>
    </xf>
    <xf numFmtId="182" fontId="7" fillId="0" borderId="4" xfId="0" applyNumberFormat="1" applyFont="1" applyFill="1" applyBorder="1" applyAlignment="1">
      <alignment horizontal="right"/>
    </xf>
    <xf numFmtId="182" fontId="5" fillId="2" borderId="23" xfId="0" applyNumberFormat="1" applyFont="1" applyFill="1" applyBorder="1" applyAlignment="1" applyProtection="1">
      <alignment horizontal="right" vertical="center" shrinkToFit="1"/>
      <protection hidden="1"/>
    </xf>
    <xf numFmtId="182" fontId="7" fillId="0" borderId="26" xfId="0" applyNumberFormat="1" applyFont="1" applyFill="1" applyBorder="1" applyAlignment="1">
      <alignment horizontal="right"/>
    </xf>
    <xf numFmtId="182" fontId="7" fillId="0" borderId="9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 applyProtection="1">
      <alignment wrapText="1"/>
      <protection locked="0"/>
    </xf>
    <xf numFmtId="182" fontId="5" fillId="2" borderId="1" xfId="0" applyNumberFormat="1" applyFont="1" applyFill="1" applyBorder="1" applyAlignment="1" applyProtection="1">
      <alignment vertical="center" shrinkToFit="1"/>
      <protection/>
    </xf>
    <xf numFmtId="0" fontId="4" fillId="0" borderId="27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shrinkToFit="1"/>
      <protection/>
    </xf>
    <xf numFmtId="0" fontId="5" fillId="3" borderId="23" xfId="0" applyFont="1" applyFill="1" applyBorder="1" applyAlignment="1" applyProtection="1">
      <alignment horizontal="center" wrapText="1"/>
      <protection/>
    </xf>
    <xf numFmtId="182" fontId="5" fillId="3" borderId="1" xfId="0" applyNumberFormat="1" applyFont="1" applyFill="1" applyBorder="1" applyAlignment="1">
      <alignment horizontal="right" wrapText="1" shrinkToFit="1"/>
    </xf>
    <xf numFmtId="182" fontId="5" fillId="3" borderId="27" xfId="0" applyNumberFormat="1" applyFont="1" applyFill="1" applyBorder="1" applyAlignment="1">
      <alignment horizontal="right" wrapText="1" shrinkToFi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 locked="0"/>
    </xf>
    <xf numFmtId="182" fontId="5" fillId="3" borderId="3" xfId="0" applyNumberFormat="1" applyFont="1" applyFill="1" applyBorder="1" applyAlignment="1">
      <alignment horizontal="right" wrapText="1" shrinkToFit="1"/>
    </xf>
    <xf numFmtId="182" fontId="7" fillId="0" borderId="8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horizontal="right" vertical="top" shrinkToFit="1"/>
      <protection/>
    </xf>
    <xf numFmtId="0" fontId="7" fillId="0" borderId="28" xfId="0" applyFont="1" applyFill="1" applyBorder="1" applyAlignment="1" applyProtection="1">
      <alignment horizontal="left" vertical="top" wrapText="1"/>
      <protection/>
    </xf>
    <xf numFmtId="182" fontId="7" fillId="0" borderId="29" xfId="0" applyNumberFormat="1" applyFont="1" applyFill="1" applyBorder="1" applyAlignment="1">
      <alignment horizontal="right" wrapText="1" shrinkToFit="1"/>
    </xf>
    <xf numFmtId="182" fontId="7" fillId="4" borderId="30" xfId="0" applyNumberFormat="1" applyFont="1" applyFill="1" applyBorder="1" applyAlignment="1">
      <alignment horizontal="right" wrapText="1" shrinkToFit="1"/>
    </xf>
    <xf numFmtId="49" fontId="7" fillId="0" borderId="13" xfId="0" applyNumberFormat="1" applyFont="1" applyFill="1" applyBorder="1" applyAlignment="1" applyProtection="1">
      <alignment horizontal="right" vertical="top" shrinkToFit="1"/>
      <protection/>
    </xf>
    <xf numFmtId="0" fontId="7" fillId="0" borderId="31" xfId="0" applyFont="1" applyFill="1" applyBorder="1" applyAlignment="1" applyProtection="1">
      <alignment horizontal="left" vertical="top" wrapText="1"/>
      <protection/>
    </xf>
    <xf numFmtId="182" fontId="7" fillId="0" borderId="32" xfId="0" applyNumberFormat="1" applyFont="1" applyFill="1" applyBorder="1" applyAlignment="1">
      <alignment horizontal="right" wrapText="1" shrinkToFit="1"/>
    </xf>
    <xf numFmtId="182" fontId="7" fillId="4" borderId="6" xfId="0" applyNumberFormat="1" applyFont="1" applyFill="1" applyBorder="1" applyAlignment="1">
      <alignment horizontal="right" wrapText="1" shrinkToFit="1"/>
    </xf>
    <xf numFmtId="182" fontId="7" fillId="0" borderId="6" xfId="0" applyNumberFormat="1" applyFont="1" applyFill="1" applyBorder="1" applyAlignment="1">
      <alignment horizontal="right" wrapText="1" shrinkToFit="1"/>
    </xf>
    <xf numFmtId="182" fontId="7" fillId="0" borderId="9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81" fontId="5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81" fontId="7" fillId="0" borderId="33" xfId="0" applyNumberFormat="1" applyFont="1" applyFill="1" applyBorder="1" applyAlignment="1" applyProtection="1">
      <alignment horizontal="right" vertical="top" wrapText="1"/>
      <protection hidden="1"/>
    </xf>
    <xf numFmtId="10" fontId="7" fillId="0" borderId="7" xfId="0" applyNumberFormat="1" applyFont="1" applyFill="1" applyBorder="1" applyAlignment="1" applyProtection="1">
      <alignment horizontal="left" vertical="top" wrapText="1"/>
      <protection hidden="1"/>
    </xf>
    <xf numFmtId="181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181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18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18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82" fontId="14" fillId="0" borderId="0" xfId="0" applyNumberFormat="1" applyFont="1" applyFill="1" applyBorder="1" applyAlignment="1" applyProtection="1">
      <alignment horizontal="right" vertical="center"/>
      <protection hidden="1"/>
    </xf>
    <xf numFmtId="182" fontId="12" fillId="0" borderId="0" xfId="0" applyNumberFormat="1" applyFont="1" applyFill="1" applyBorder="1" applyAlignment="1" applyProtection="1">
      <alignment horizontal="right" wrapText="1"/>
      <protection hidden="1"/>
    </xf>
    <xf numFmtId="0" fontId="13" fillId="0" borderId="0" xfId="0" applyFont="1" applyFill="1" applyAlignment="1">
      <alignment vertical="center"/>
    </xf>
    <xf numFmtId="182" fontId="9" fillId="0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181" fontId="7" fillId="0" borderId="34" xfId="0" applyNumberFormat="1" applyFont="1" applyFill="1" applyBorder="1" applyAlignment="1" applyProtection="1">
      <alignment vertical="center" wrapText="1"/>
      <protection hidden="1"/>
    </xf>
    <xf numFmtId="182" fontId="7" fillId="0" borderId="35" xfId="0" applyNumberFormat="1" applyFont="1" applyFill="1" applyBorder="1" applyAlignment="1" applyProtection="1">
      <alignment vertical="center" wrapText="1"/>
      <protection hidden="1"/>
    </xf>
    <xf numFmtId="182" fontId="7" fillId="0" borderId="36" xfId="0" applyNumberFormat="1" applyFont="1" applyFill="1" applyBorder="1" applyAlignment="1" applyProtection="1">
      <alignment vertical="center" wrapText="1"/>
      <protection hidden="1"/>
    </xf>
    <xf numFmtId="182" fontId="5" fillId="0" borderId="37" xfId="18" applyNumberFormat="1" applyFont="1" applyFill="1" applyBorder="1" applyAlignment="1">
      <alignment vertical="center" wrapText="1"/>
      <protection/>
    </xf>
    <xf numFmtId="182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182" fontId="13" fillId="0" borderId="0" xfId="0" applyNumberFormat="1" applyFont="1" applyAlignment="1">
      <alignment vertical="center"/>
    </xf>
    <xf numFmtId="182" fontId="5" fillId="0" borderId="3" xfId="18" applyNumberFormat="1" applyFont="1" applyFill="1" applyBorder="1" applyAlignment="1">
      <alignment vertical="center" wrapText="1"/>
      <protection/>
    </xf>
    <xf numFmtId="181" fontId="7" fillId="0" borderId="38" xfId="0" applyNumberFormat="1" applyFont="1" applyFill="1" applyBorder="1" applyAlignment="1" applyProtection="1">
      <alignment horizontal="right" vertical="top"/>
      <protection hidden="1"/>
    </xf>
    <xf numFmtId="0" fontId="7" fillId="0" borderId="39" xfId="0" applyFont="1" applyFill="1" applyBorder="1" applyAlignment="1" applyProtection="1">
      <alignment horizontal="left" vertical="top" wrapText="1"/>
      <protection hidden="1"/>
    </xf>
    <xf numFmtId="182" fontId="7" fillId="0" borderId="40" xfId="0" applyNumberFormat="1" applyFont="1" applyFill="1" applyBorder="1" applyAlignment="1" applyProtection="1">
      <alignment horizontal="right"/>
      <protection hidden="1"/>
    </xf>
    <xf numFmtId="182" fontId="7" fillId="0" borderId="39" xfId="0" applyNumberFormat="1" applyFont="1" applyFill="1" applyBorder="1" applyAlignment="1" applyProtection="1">
      <alignment horizontal="right"/>
      <protection hidden="1"/>
    </xf>
    <xf numFmtId="182" fontId="7" fillId="0" borderId="30" xfId="0" applyNumberFormat="1" applyFont="1" applyFill="1" applyBorder="1" applyAlignment="1" applyProtection="1">
      <alignment horizontal="right"/>
      <protection hidden="1"/>
    </xf>
    <xf numFmtId="49" fontId="7" fillId="0" borderId="18" xfId="0" applyNumberFormat="1" applyFont="1" applyFill="1" applyBorder="1" applyAlignment="1" applyProtection="1">
      <alignment horizontal="right" vertical="top"/>
      <protection/>
    </xf>
    <xf numFmtId="0" fontId="7" fillId="0" borderId="20" xfId="0" applyFont="1" applyFill="1" applyBorder="1" applyAlignment="1" applyProtection="1">
      <alignment horizontal="left" vertical="top" wrapText="1"/>
      <protection/>
    </xf>
    <xf numFmtId="182" fontId="7" fillId="0" borderId="20" xfId="0" applyNumberFormat="1" applyFont="1" applyFill="1" applyBorder="1" applyAlignment="1">
      <alignment horizontal="right" wrapText="1" shrinkToFit="1"/>
    </xf>
    <xf numFmtId="182" fontId="7" fillId="0" borderId="41" xfId="0" applyNumberFormat="1" applyFont="1" applyFill="1" applyBorder="1" applyAlignment="1">
      <alignment horizontal="right"/>
    </xf>
    <xf numFmtId="182" fontId="7" fillId="0" borderId="42" xfId="0" applyNumberFormat="1" applyFont="1" applyFill="1" applyBorder="1" applyAlignment="1">
      <alignment horizontal="right" wrapText="1" shrinkToFit="1"/>
    </xf>
    <xf numFmtId="182" fontId="5" fillId="2" borderId="23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6" xfId="0" applyNumberFormat="1" applyFont="1" applyFill="1" applyBorder="1" applyAlignment="1" applyProtection="1">
      <alignment horizontal="right" wrapText="1"/>
      <protection hidden="1"/>
    </xf>
    <xf numFmtId="181" fontId="16" fillId="0" borderId="43" xfId="0" applyNumberFormat="1" applyFont="1" applyFill="1" applyBorder="1" applyAlignment="1" applyProtection="1">
      <alignment horizontal="right" vertical="top"/>
      <protection hidden="1"/>
    </xf>
    <xf numFmtId="0" fontId="16" fillId="0" borderId="9" xfId="0" applyFont="1" applyFill="1" applyBorder="1" applyAlignment="1" applyProtection="1">
      <alignment horizontal="left" vertical="top" wrapText="1"/>
      <protection hidden="1"/>
    </xf>
    <xf numFmtId="182" fontId="16" fillId="0" borderId="31" xfId="0" applyNumberFormat="1" applyFont="1" applyFill="1" applyBorder="1" applyAlignment="1" applyProtection="1">
      <alignment horizontal="right"/>
      <protection hidden="1"/>
    </xf>
    <xf numFmtId="182" fontId="16" fillId="0" borderId="9" xfId="0" applyNumberFormat="1" applyFont="1" applyFill="1" applyBorder="1" applyAlignment="1" applyProtection="1">
      <alignment horizontal="right"/>
      <protection hidden="1"/>
    </xf>
    <xf numFmtId="181" fontId="16" fillId="0" borderId="44" xfId="0" applyNumberFormat="1" applyFont="1" applyFill="1" applyBorder="1" applyAlignment="1" applyProtection="1">
      <alignment horizontal="right" vertical="top"/>
      <protection hidden="1"/>
    </xf>
    <xf numFmtId="0" fontId="16" fillId="0" borderId="4" xfId="0" applyFont="1" applyFill="1" applyBorder="1" applyAlignment="1" applyProtection="1">
      <alignment horizontal="left" vertical="top" wrapText="1"/>
      <protection hidden="1"/>
    </xf>
    <xf numFmtId="182" fontId="16" fillId="0" borderId="28" xfId="0" applyNumberFormat="1" applyFont="1" applyFill="1" applyBorder="1" applyAlignment="1" applyProtection="1">
      <alignment horizontal="right"/>
      <protection hidden="1"/>
    </xf>
    <xf numFmtId="181" fontId="16" fillId="0" borderId="43" xfId="0" applyNumberFormat="1" applyFont="1" applyFill="1" applyBorder="1" applyAlignment="1" applyProtection="1">
      <alignment horizontal="right" vertical="top" wrapText="1"/>
      <protection hidden="1"/>
    </xf>
    <xf numFmtId="182" fontId="16" fillId="0" borderId="31" xfId="0" applyNumberFormat="1" applyFont="1" applyFill="1" applyBorder="1" applyAlignment="1" applyProtection="1">
      <alignment horizontal="right" wrapText="1"/>
      <protection hidden="1"/>
    </xf>
    <xf numFmtId="181" fontId="16" fillId="0" borderId="44" xfId="0" applyNumberFormat="1" applyFont="1" applyFill="1" applyBorder="1" applyAlignment="1" applyProtection="1">
      <alignment horizontal="right" vertical="top" wrapText="1"/>
      <protection hidden="1"/>
    </xf>
    <xf numFmtId="182" fontId="16" fillId="0" borderId="28" xfId="0" applyNumberFormat="1" applyFont="1" applyFill="1" applyBorder="1" applyAlignment="1" applyProtection="1">
      <alignment horizontal="right" wrapText="1"/>
      <protection hidden="1"/>
    </xf>
    <xf numFmtId="182" fontId="16" fillId="0" borderId="4" xfId="0" applyNumberFormat="1" applyFont="1" applyFill="1" applyBorder="1" applyAlignment="1" applyProtection="1">
      <alignment horizontal="right" wrapText="1"/>
      <protection hidden="1"/>
    </xf>
    <xf numFmtId="182" fontId="16" fillId="0" borderId="4" xfId="0" applyNumberFormat="1" applyFont="1" applyFill="1" applyBorder="1" applyAlignment="1" applyProtection="1">
      <alignment horizontal="right"/>
      <protection hidden="1"/>
    </xf>
    <xf numFmtId="181" fontId="16" fillId="0" borderId="33" xfId="0" applyNumberFormat="1" applyFont="1" applyFill="1" applyBorder="1" applyAlignment="1" applyProtection="1">
      <alignment horizontal="right" vertical="top"/>
      <protection hidden="1"/>
    </xf>
    <xf numFmtId="0" fontId="16" fillId="0" borderId="7" xfId="0" applyFont="1" applyFill="1" applyBorder="1" applyAlignment="1" applyProtection="1">
      <alignment horizontal="left" vertical="top" wrapText="1"/>
      <protection hidden="1"/>
    </xf>
    <xf numFmtId="182" fontId="16" fillId="0" borderId="21" xfId="0" applyNumberFormat="1" applyFont="1" applyFill="1" applyBorder="1" applyAlignment="1" applyProtection="1">
      <alignment horizontal="right"/>
      <protection hidden="1"/>
    </xf>
    <xf numFmtId="182" fontId="16" fillId="0" borderId="7" xfId="0" applyNumberFormat="1" applyFont="1" applyFill="1" applyBorder="1" applyAlignment="1" applyProtection="1">
      <alignment horizontal="right"/>
      <protection hidden="1"/>
    </xf>
    <xf numFmtId="182" fontId="16" fillId="0" borderId="8" xfId="0" applyNumberFormat="1" applyFont="1" applyFill="1" applyBorder="1" applyAlignment="1" applyProtection="1">
      <alignment horizontal="right"/>
      <protection hidden="1"/>
    </xf>
    <xf numFmtId="181" fontId="17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17" fillId="2" borderId="1" xfId="0" applyNumberFormat="1" applyFont="1" applyFill="1" applyBorder="1" applyAlignment="1" applyProtection="1">
      <alignment horizontal="center" vertical="center" wrapText="1"/>
      <protection hidden="1"/>
    </xf>
    <xf numFmtId="182" fontId="17" fillId="2" borderId="23" xfId="0" applyNumberFormat="1" applyFont="1" applyFill="1" applyBorder="1" applyAlignment="1" applyProtection="1">
      <alignment horizontal="right" vertical="center"/>
      <protection hidden="1"/>
    </xf>
    <xf numFmtId="182" fontId="17" fillId="2" borderId="1" xfId="0" applyNumberFormat="1" applyFont="1" applyFill="1" applyBorder="1" applyAlignment="1" applyProtection="1">
      <alignment horizontal="right" vertical="center"/>
      <protection hidden="1"/>
    </xf>
    <xf numFmtId="182" fontId="17" fillId="2" borderId="3" xfId="0" applyNumberFormat="1" applyFont="1" applyFill="1" applyBorder="1" applyAlignment="1" applyProtection="1">
      <alignment horizontal="right" vertical="center" wrapText="1"/>
      <protection hidden="1"/>
    </xf>
    <xf numFmtId="18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10" fontId="16" fillId="0" borderId="7" xfId="0" applyNumberFormat="1" applyFont="1" applyFill="1" applyBorder="1" applyAlignment="1" applyProtection="1">
      <alignment horizontal="left" vertical="top" wrapText="1"/>
      <protection hidden="1"/>
    </xf>
    <xf numFmtId="181" fontId="16" fillId="2" borderId="22" xfId="0" applyNumberFormat="1" applyFont="1" applyFill="1" applyBorder="1" applyAlignment="1" applyProtection="1">
      <alignment horizontal="right" vertical="center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181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82" fontId="16" fillId="0" borderId="23" xfId="0" applyNumberFormat="1" applyFont="1" applyFill="1" applyBorder="1" applyAlignment="1" applyProtection="1">
      <alignment vertical="center" wrapText="1"/>
      <protection hidden="1"/>
    </xf>
    <xf numFmtId="182" fontId="16" fillId="0" borderId="1" xfId="0" applyNumberFormat="1" applyFont="1" applyFill="1" applyBorder="1" applyAlignment="1" applyProtection="1">
      <alignment vertical="center" wrapText="1"/>
      <protection hidden="1"/>
    </xf>
    <xf numFmtId="182" fontId="16" fillId="0" borderId="3" xfId="0" applyNumberFormat="1" applyFont="1" applyFill="1" applyBorder="1" applyAlignment="1" applyProtection="1">
      <alignment vertical="center" wrapText="1"/>
      <protection hidden="1"/>
    </xf>
    <xf numFmtId="181" fontId="16" fillId="0" borderId="34" xfId="0" applyNumberFormat="1" applyFont="1" applyFill="1" applyBorder="1" applyAlignment="1" applyProtection="1">
      <alignment horizontal="right" vertical="top" wrapText="1"/>
      <protection hidden="1"/>
    </xf>
    <xf numFmtId="10" fontId="16" fillId="0" borderId="36" xfId="0" applyNumberFormat="1" applyFont="1" applyFill="1" applyBorder="1" applyAlignment="1" applyProtection="1">
      <alignment horizontal="left" vertical="top" wrapText="1"/>
      <protection hidden="1"/>
    </xf>
    <xf numFmtId="182" fontId="16" fillId="0" borderId="35" xfId="0" applyNumberFormat="1" applyFont="1" applyFill="1" applyBorder="1" applyAlignment="1" applyProtection="1">
      <alignment horizontal="right" wrapText="1"/>
      <protection hidden="1"/>
    </xf>
    <xf numFmtId="182" fontId="16" fillId="0" borderId="36" xfId="0" applyNumberFormat="1" applyFont="1" applyFill="1" applyBorder="1" applyAlignment="1" applyProtection="1">
      <alignment horizontal="right" wrapText="1"/>
      <protection hidden="1"/>
    </xf>
    <xf numFmtId="182" fontId="16" fillId="0" borderId="37" xfId="0" applyNumberFormat="1" applyFont="1" applyFill="1" applyBorder="1" applyAlignment="1" applyProtection="1">
      <alignment horizontal="right" wrapText="1"/>
      <protection hidden="1"/>
    </xf>
    <xf numFmtId="10" fontId="16" fillId="0" borderId="9" xfId="0" applyNumberFormat="1" applyFont="1" applyFill="1" applyBorder="1" applyAlignment="1" applyProtection="1">
      <alignment horizontal="left" vertical="top" wrapText="1"/>
      <protection hidden="1"/>
    </xf>
    <xf numFmtId="182" fontId="16" fillId="0" borderId="9" xfId="0" applyNumberFormat="1" applyFont="1" applyFill="1" applyBorder="1" applyAlignment="1" applyProtection="1">
      <alignment horizontal="right" wrapText="1"/>
      <protection hidden="1"/>
    </xf>
    <xf numFmtId="181" fontId="17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82" fontId="17" fillId="0" borderId="23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27" xfId="0" applyNumberFormat="1" applyFont="1" applyFill="1" applyBorder="1" applyAlignment="1" applyProtection="1">
      <alignment horizontal="right" vertical="center" wrapText="1"/>
      <protection hidden="1"/>
    </xf>
    <xf numFmtId="181" fontId="16" fillId="0" borderId="38" xfId="0" applyNumberFormat="1" applyFont="1" applyFill="1" applyBorder="1" applyAlignment="1" applyProtection="1">
      <alignment horizontal="right" vertical="top" wrapText="1"/>
      <protection hidden="1"/>
    </xf>
    <xf numFmtId="0" fontId="16" fillId="0" borderId="39" xfId="0" applyFont="1" applyFill="1" applyBorder="1" applyAlignment="1" applyProtection="1">
      <alignment horizontal="left" vertical="top" wrapText="1"/>
      <protection hidden="1"/>
    </xf>
    <xf numFmtId="182" fontId="16" fillId="0" borderId="40" xfId="0" applyNumberFormat="1" applyFont="1" applyFill="1" applyBorder="1" applyAlignment="1" applyProtection="1">
      <alignment horizontal="right" wrapText="1"/>
      <protection hidden="1"/>
    </xf>
    <xf numFmtId="182" fontId="16" fillId="0" borderId="39" xfId="0" applyNumberFormat="1" applyFont="1" applyFill="1" applyBorder="1" applyAlignment="1" applyProtection="1">
      <alignment horizontal="right" wrapText="1"/>
      <protection hidden="1"/>
    </xf>
    <xf numFmtId="182" fontId="16" fillId="0" borderId="30" xfId="0" applyNumberFormat="1" applyFont="1" applyFill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center" wrapText="1" shrinkToFit="1"/>
      <protection locked="0"/>
    </xf>
    <xf numFmtId="181" fontId="16" fillId="4" borderId="34" xfId="0" applyNumberFormat="1" applyFont="1" applyFill="1" applyBorder="1" applyAlignment="1" applyProtection="1">
      <alignment horizontal="right" vertical="top"/>
      <protection hidden="1"/>
    </xf>
    <xf numFmtId="0" fontId="16" fillId="4" borderId="36" xfId="0" applyFont="1" applyFill="1" applyBorder="1" applyAlignment="1" applyProtection="1">
      <alignment horizontal="left" vertical="top"/>
      <protection hidden="1"/>
    </xf>
    <xf numFmtId="182" fontId="16" fillId="4" borderId="35" xfId="0" applyNumberFormat="1" applyFont="1" applyFill="1" applyBorder="1" applyAlignment="1" applyProtection="1">
      <alignment horizontal="right"/>
      <protection hidden="1"/>
    </xf>
    <xf numFmtId="182" fontId="16" fillId="4" borderId="36" xfId="0" applyNumberFormat="1" applyFont="1" applyFill="1" applyBorder="1" applyAlignment="1" applyProtection="1">
      <alignment horizontal="right"/>
      <protection hidden="1"/>
    </xf>
    <xf numFmtId="182" fontId="16" fillId="4" borderId="37" xfId="0" applyNumberFormat="1" applyFont="1" applyFill="1" applyBorder="1" applyAlignment="1" applyProtection="1">
      <alignment horizontal="right"/>
      <protection hidden="1"/>
    </xf>
    <xf numFmtId="0" fontId="18" fillId="4" borderId="0" xfId="0" applyFont="1" applyFill="1" applyAlignment="1">
      <alignment/>
    </xf>
    <xf numFmtId="181" fontId="16" fillId="4" borderId="45" xfId="0" applyNumberFormat="1" applyFont="1" applyFill="1" applyBorder="1" applyAlignment="1" applyProtection="1">
      <alignment horizontal="right" vertical="top"/>
      <protection hidden="1"/>
    </xf>
    <xf numFmtId="0" fontId="16" fillId="4" borderId="20" xfId="0" applyFont="1" applyFill="1" applyBorder="1" applyAlignment="1" applyProtection="1">
      <alignment horizontal="left" vertical="top"/>
      <protection hidden="1"/>
    </xf>
    <xf numFmtId="182" fontId="16" fillId="4" borderId="46" xfId="0" applyNumberFormat="1" applyFont="1" applyFill="1" applyBorder="1" applyAlignment="1" applyProtection="1">
      <alignment horizontal="right"/>
      <protection hidden="1"/>
    </xf>
    <xf numFmtId="182" fontId="16" fillId="4" borderId="20" xfId="0" applyNumberFormat="1" applyFont="1" applyFill="1" applyBorder="1" applyAlignment="1" applyProtection="1">
      <alignment horizontal="right"/>
      <protection hidden="1"/>
    </xf>
    <xf numFmtId="182" fontId="16" fillId="4" borderId="19" xfId="0" applyNumberFormat="1" applyFont="1" applyFill="1" applyBorder="1" applyAlignment="1" applyProtection="1">
      <alignment horizontal="right"/>
      <protection hidden="1"/>
    </xf>
    <xf numFmtId="181" fontId="16" fillId="4" borderId="43" xfId="0" applyNumberFormat="1" applyFont="1" applyFill="1" applyBorder="1" applyAlignment="1" applyProtection="1">
      <alignment horizontal="right" vertical="top"/>
      <protection hidden="1"/>
    </xf>
    <xf numFmtId="0" fontId="16" fillId="4" borderId="9" xfId="0" applyFont="1" applyFill="1" applyBorder="1" applyAlignment="1" applyProtection="1">
      <alignment horizontal="left" vertical="top" wrapText="1"/>
      <protection hidden="1"/>
    </xf>
    <xf numFmtId="182" fontId="16" fillId="4" borderId="31" xfId="0" applyNumberFormat="1" applyFont="1" applyFill="1" applyBorder="1" applyAlignment="1" applyProtection="1">
      <alignment horizontal="right"/>
      <protection hidden="1"/>
    </xf>
    <xf numFmtId="182" fontId="16" fillId="4" borderId="9" xfId="0" applyNumberFormat="1" applyFont="1" applyFill="1" applyBorder="1" applyAlignment="1" applyProtection="1">
      <alignment horizontal="right"/>
      <protection hidden="1"/>
    </xf>
    <xf numFmtId="182" fontId="16" fillId="4" borderId="6" xfId="0" applyNumberFormat="1" applyFont="1" applyFill="1" applyBorder="1" applyAlignment="1" applyProtection="1">
      <alignment horizontal="right"/>
      <protection hidden="1"/>
    </xf>
    <xf numFmtId="182" fontId="18" fillId="4" borderId="0" xfId="0" applyNumberFormat="1" applyFont="1" applyFill="1" applyAlignment="1">
      <alignment/>
    </xf>
    <xf numFmtId="0" fontId="16" fillId="4" borderId="20" xfId="0" applyFont="1" applyFill="1" applyBorder="1" applyAlignment="1" applyProtection="1">
      <alignment horizontal="left" vertical="top" wrapText="1"/>
      <protection hidden="1"/>
    </xf>
    <xf numFmtId="182" fontId="16" fillId="4" borderId="0" xfId="0" applyNumberFormat="1" applyFont="1" applyFill="1" applyBorder="1" applyAlignment="1" applyProtection="1">
      <alignment horizontal="right"/>
      <protection hidden="1"/>
    </xf>
    <xf numFmtId="181" fontId="16" fillId="4" borderId="43" xfId="0" applyNumberFormat="1" applyFont="1" applyFill="1" applyBorder="1" applyAlignment="1" applyProtection="1">
      <alignment horizontal="right" vertical="top" wrapText="1"/>
      <protection hidden="1"/>
    </xf>
    <xf numFmtId="182" fontId="16" fillId="4" borderId="31" xfId="0" applyNumberFormat="1" applyFont="1" applyFill="1" applyBorder="1" applyAlignment="1" applyProtection="1">
      <alignment horizontal="right" wrapText="1"/>
      <protection hidden="1"/>
    </xf>
    <xf numFmtId="182" fontId="16" fillId="4" borderId="9" xfId="0" applyNumberFormat="1" applyFont="1" applyFill="1" applyBorder="1" applyAlignment="1" applyProtection="1">
      <alignment horizontal="right" wrapText="1"/>
      <protection hidden="1"/>
    </xf>
    <xf numFmtId="182" fontId="19" fillId="4" borderId="0" xfId="0" applyNumberFormat="1" applyFont="1" applyFill="1" applyBorder="1" applyAlignment="1" applyProtection="1">
      <alignment horizontal="right" wrapText="1"/>
      <protection hidden="1"/>
    </xf>
    <xf numFmtId="181" fontId="16" fillId="4" borderId="44" xfId="0" applyNumberFormat="1" applyFont="1" applyFill="1" applyBorder="1" applyAlignment="1" applyProtection="1">
      <alignment horizontal="right" vertical="top" wrapText="1"/>
      <protection hidden="1"/>
    </xf>
    <xf numFmtId="0" fontId="16" fillId="4" borderId="4" xfId="0" applyFont="1" applyFill="1" applyBorder="1" applyAlignment="1" applyProtection="1">
      <alignment horizontal="left" vertical="top" wrapText="1"/>
      <protection hidden="1"/>
    </xf>
    <xf numFmtId="182" fontId="16" fillId="4" borderId="28" xfId="0" applyNumberFormat="1" applyFont="1" applyFill="1" applyBorder="1" applyAlignment="1" applyProtection="1">
      <alignment horizontal="right" wrapText="1"/>
      <protection hidden="1"/>
    </xf>
    <xf numFmtId="182" fontId="16" fillId="4" borderId="4" xfId="0" applyNumberFormat="1" applyFont="1" applyFill="1" applyBorder="1" applyAlignment="1" applyProtection="1">
      <alignment horizontal="right" wrapText="1"/>
      <protection hidden="1"/>
    </xf>
    <xf numFmtId="181" fontId="16" fillId="4" borderId="44" xfId="0" applyNumberFormat="1" applyFont="1" applyFill="1" applyBorder="1" applyAlignment="1" applyProtection="1">
      <alignment horizontal="right" vertical="top"/>
      <protection hidden="1"/>
    </xf>
    <xf numFmtId="182" fontId="16" fillId="4" borderId="28" xfId="0" applyNumberFormat="1" applyFont="1" applyFill="1" applyBorder="1" applyAlignment="1" applyProtection="1">
      <alignment horizontal="right"/>
      <protection hidden="1"/>
    </xf>
    <xf numFmtId="182" fontId="16" fillId="4" borderId="4" xfId="0" applyNumberFormat="1" applyFont="1" applyFill="1" applyBorder="1" applyAlignment="1" applyProtection="1">
      <alignment horizontal="right"/>
      <protection hidden="1"/>
    </xf>
    <xf numFmtId="181" fontId="16" fillId="4" borderId="33" xfId="0" applyNumberFormat="1" applyFont="1" applyFill="1" applyBorder="1" applyAlignment="1" applyProtection="1">
      <alignment horizontal="right" vertical="top"/>
      <protection hidden="1"/>
    </xf>
    <xf numFmtId="182" fontId="16" fillId="4" borderId="47" xfId="0" applyNumberFormat="1" applyFont="1" applyFill="1" applyBorder="1" applyAlignment="1" applyProtection="1">
      <alignment horizontal="right"/>
      <protection hidden="1"/>
    </xf>
    <xf numFmtId="182" fontId="16" fillId="4" borderId="7" xfId="0" applyNumberFormat="1" applyFont="1" applyFill="1" applyBorder="1" applyAlignment="1" applyProtection="1">
      <alignment horizontal="right"/>
      <protection hidden="1"/>
    </xf>
    <xf numFmtId="182" fontId="16" fillId="4" borderId="8" xfId="0" applyNumberFormat="1" applyFont="1" applyFill="1" applyBorder="1" applyAlignment="1" applyProtection="1">
      <alignment horizontal="right"/>
      <protection hidden="1"/>
    </xf>
    <xf numFmtId="0" fontId="16" fillId="4" borderId="7" xfId="0" applyFont="1" applyFill="1" applyBorder="1" applyAlignment="1" applyProtection="1">
      <alignment horizontal="left" vertical="top" wrapText="1"/>
      <protection hidden="1"/>
    </xf>
    <xf numFmtId="182" fontId="16" fillId="4" borderId="21" xfId="0" applyNumberFormat="1" applyFont="1" applyFill="1" applyBorder="1" applyAlignment="1" applyProtection="1">
      <alignment horizontal="right"/>
      <protection hidden="1"/>
    </xf>
    <xf numFmtId="181" fontId="16" fillId="4" borderId="48" xfId="0" applyNumberFormat="1" applyFont="1" applyFill="1" applyBorder="1" applyAlignment="1" applyProtection="1">
      <alignment horizontal="right" vertical="top"/>
      <protection hidden="1"/>
    </xf>
    <xf numFmtId="0" fontId="16" fillId="4" borderId="49" xfId="0" applyFont="1" applyFill="1" applyBorder="1" applyAlignment="1" applyProtection="1">
      <alignment horizontal="left" vertical="top" wrapText="1"/>
      <protection hidden="1"/>
    </xf>
    <xf numFmtId="182" fontId="16" fillId="4" borderId="50" xfId="0" applyNumberFormat="1" applyFont="1" applyFill="1" applyBorder="1" applyAlignment="1" applyProtection="1">
      <alignment horizontal="right"/>
      <protection hidden="1"/>
    </xf>
    <xf numFmtId="182" fontId="16" fillId="4" borderId="49" xfId="0" applyNumberFormat="1" applyFont="1" applyFill="1" applyBorder="1" applyAlignment="1" applyProtection="1">
      <alignment horizontal="right"/>
      <protection hidden="1"/>
    </xf>
    <xf numFmtId="182" fontId="16" fillId="4" borderId="51" xfId="0" applyNumberFormat="1" applyFont="1" applyFill="1" applyBorder="1" applyAlignment="1" applyProtection="1">
      <alignment horizontal="right"/>
      <protection hidden="1"/>
    </xf>
    <xf numFmtId="182" fontId="19" fillId="4" borderId="0" xfId="0" applyNumberFormat="1" applyFont="1" applyFill="1" applyBorder="1" applyAlignment="1" applyProtection="1">
      <alignment horizontal="right"/>
      <protection hidden="1"/>
    </xf>
    <xf numFmtId="49" fontId="16" fillId="4" borderId="12" xfId="0" applyNumberFormat="1" applyFont="1" applyFill="1" applyBorder="1" applyAlignment="1" applyProtection="1">
      <alignment horizontal="right" vertical="top"/>
      <protection/>
    </xf>
    <xf numFmtId="0" fontId="16" fillId="4" borderId="4" xfId="0" applyFont="1" applyFill="1" applyBorder="1" applyAlignment="1" applyProtection="1">
      <alignment horizontal="left" vertical="top" wrapText="1"/>
      <protection/>
    </xf>
    <xf numFmtId="182" fontId="16" fillId="4" borderId="4" xfId="0" applyNumberFormat="1" applyFont="1" applyFill="1" applyBorder="1" applyAlignment="1">
      <alignment horizontal="right" wrapText="1" shrinkToFit="1"/>
    </xf>
    <xf numFmtId="182" fontId="16" fillId="4" borderId="25" xfId="0" applyNumberFormat="1" applyFont="1" applyFill="1" applyBorder="1" applyAlignment="1">
      <alignment horizontal="right"/>
    </xf>
    <xf numFmtId="182" fontId="16" fillId="4" borderId="4" xfId="0" applyNumberFormat="1" applyFont="1" applyFill="1" applyBorder="1" applyAlignment="1">
      <alignment horizontal="right"/>
    </xf>
    <xf numFmtId="182" fontId="16" fillId="4" borderId="24" xfId="0" applyNumberFormat="1" applyFont="1" applyFill="1" applyBorder="1" applyAlignment="1">
      <alignment horizontal="right" wrapText="1" shrinkToFit="1"/>
    </xf>
    <xf numFmtId="49" fontId="16" fillId="4" borderId="14" xfId="0" applyNumberFormat="1" applyFont="1" applyFill="1" applyBorder="1" applyAlignment="1" applyProtection="1">
      <alignment horizontal="right" vertical="top"/>
      <protection/>
    </xf>
    <xf numFmtId="0" fontId="16" fillId="4" borderId="7" xfId="0" applyFont="1" applyFill="1" applyBorder="1" applyAlignment="1" applyProtection="1">
      <alignment horizontal="left" vertical="top" wrapText="1"/>
      <protection/>
    </xf>
    <xf numFmtId="182" fontId="16" fillId="4" borderId="7" xfId="0" applyNumberFormat="1" applyFont="1" applyFill="1" applyBorder="1" applyAlignment="1">
      <alignment horizontal="right" wrapText="1" shrinkToFit="1"/>
    </xf>
    <xf numFmtId="182" fontId="16" fillId="4" borderId="0" xfId="0" applyNumberFormat="1" applyFont="1" applyFill="1" applyBorder="1" applyAlignment="1">
      <alignment horizontal="right"/>
    </xf>
    <xf numFmtId="182" fontId="16" fillId="4" borderId="7" xfId="0" applyNumberFormat="1" applyFont="1" applyFill="1" applyBorder="1" applyAlignment="1">
      <alignment horizontal="right"/>
    </xf>
    <xf numFmtId="182" fontId="16" fillId="4" borderId="16" xfId="0" applyNumberFormat="1" applyFont="1" applyFill="1" applyBorder="1" applyAlignment="1">
      <alignment horizontal="right" wrapText="1" shrinkToFit="1"/>
    </xf>
    <xf numFmtId="182" fontId="16" fillId="4" borderId="0" xfId="0" applyNumberFormat="1" applyFont="1" applyFill="1" applyBorder="1" applyAlignment="1" applyProtection="1">
      <alignment horizontal="right" wrapText="1"/>
      <protection hidden="1"/>
    </xf>
    <xf numFmtId="0" fontId="16" fillId="4" borderId="7" xfId="0" applyFont="1" applyFill="1" applyBorder="1" applyAlignment="1" applyProtection="1">
      <alignment horizontal="left" vertical="top"/>
      <protection hidden="1"/>
    </xf>
    <xf numFmtId="182" fontId="16" fillId="4" borderId="5" xfId="0" applyNumberFormat="1" applyFont="1" applyFill="1" applyBorder="1" applyAlignment="1" applyProtection="1">
      <alignment horizontal="right" wrapText="1"/>
      <protection hidden="1"/>
    </xf>
    <xf numFmtId="182" fontId="18" fillId="4" borderId="0" xfId="0" applyNumberFormat="1" applyFont="1" applyFill="1" applyBorder="1" applyAlignment="1" applyProtection="1">
      <alignment horizontal="right" wrapText="1"/>
      <protection hidden="1"/>
    </xf>
    <xf numFmtId="182" fontId="16" fillId="4" borderId="6" xfId="0" applyNumberFormat="1" applyFont="1" applyFill="1" applyBorder="1" applyAlignment="1" applyProtection="1">
      <alignment horizontal="right" wrapText="1"/>
      <protection hidden="1"/>
    </xf>
    <xf numFmtId="0" fontId="16" fillId="0" borderId="9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182" fontId="18" fillId="0" borderId="0" xfId="0" applyNumberFormat="1" applyFont="1" applyFill="1" applyAlignment="1">
      <alignment/>
    </xf>
    <xf numFmtId="2" fontId="18" fillId="4" borderId="0" xfId="0" applyNumberFormat="1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Zeros="0" zoomScale="75" zoomScaleNormal="75" zoomScaleSheetLayoutView="75" workbookViewId="0" topLeftCell="A1">
      <pane ySplit="3" topLeftCell="BM75" activePane="bottomLeft" state="frozen"/>
      <selection pane="topLeft" activeCell="A1" sqref="A1"/>
      <selection pane="bottomLeft" activeCell="A80" sqref="A80:IV84"/>
    </sheetView>
  </sheetViews>
  <sheetFormatPr defaultColWidth="9.00390625" defaultRowHeight="12.75"/>
  <cols>
    <col min="1" max="1" width="12.00390625" style="2" customWidth="1"/>
    <col min="2" max="2" width="77.00390625" style="2" customWidth="1"/>
    <col min="3" max="3" width="16.375" style="2" customWidth="1"/>
    <col min="4" max="4" width="14.00390625" style="120" hidden="1" customWidth="1"/>
    <col min="5" max="5" width="17.25390625" style="120" customWidth="1"/>
    <col min="6" max="6" width="13.625" style="120" customWidth="1"/>
    <col min="7" max="7" width="9.375" style="2" hidden="1" customWidth="1"/>
    <col min="8" max="8" width="12.75390625" style="2" customWidth="1"/>
    <col min="9" max="16384" width="9.125" style="2" customWidth="1"/>
  </cols>
  <sheetData>
    <row r="1" spans="1:7" ht="27.75" customHeight="1">
      <c r="A1" s="214" t="s">
        <v>130</v>
      </c>
      <c r="B1" s="214"/>
      <c r="C1" s="214"/>
      <c r="D1" s="214"/>
      <c r="E1" s="214"/>
      <c r="F1" s="214"/>
      <c r="G1" s="214"/>
    </row>
    <row r="2" ht="15" customHeight="1" thickBot="1">
      <c r="G2" s="3"/>
    </row>
    <row r="3" spans="1:7" s="1" customFormat="1" ht="105.75" customHeight="1" thickBot="1">
      <c r="A3" s="121" t="s">
        <v>0</v>
      </c>
      <c r="B3" s="122" t="s">
        <v>1</v>
      </c>
      <c r="C3" s="68" t="s">
        <v>114</v>
      </c>
      <c r="D3" s="68" t="s">
        <v>21</v>
      </c>
      <c r="E3" s="68" t="s">
        <v>106</v>
      </c>
      <c r="F3" s="68" t="s">
        <v>78</v>
      </c>
      <c r="G3" s="100" t="s">
        <v>79</v>
      </c>
    </row>
    <row r="4" spans="1:7" ht="23.25" customHeight="1" thickBot="1">
      <c r="A4" s="5"/>
      <c r="B4" s="7" t="s">
        <v>26</v>
      </c>
      <c r="C4" s="6"/>
      <c r="D4" s="6"/>
      <c r="E4" s="6"/>
      <c r="F4" s="7"/>
      <c r="G4" s="8"/>
    </row>
    <row r="5" spans="1:7" ht="22.5" customHeight="1" thickBot="1">
      <c r="A5" s="101">
        <v>10000000</v>
      </c>
      <c r="B5" s="102" t="s">
        <v>2</v>
      </c>
      <c r="C5" s="103">
        <f>+C6+C9</f>
        <v>8857.4</v>
      </c>
      <c r="D5" s="103">
        <f>+D6+D9</f>
        <v>0</v>
      </c>
      <c r="E5" s="103">
        <f>+E6+E9</f>
        <v>9443.5</v>
      </c>
      <c r="F5" s="103">
        <f aca="true" t="shared" si="0" ref="F5:G8">IF(C5=0,"",$E5/C5*100)</f>
        <v>106.61706595614966</v>
      </c>
      <c r="G5" s="104">
        <f t="shared" si="0"/>
      </c>
    </row>
    <row r="6" spans="1:7" ht="37.5">
      <c r="A6" s="29">
        <v>11000000</v>
      </c>
      <c r="B6" s="22" t="s">
        <v>3</v>
      </c>
      <c r="C6" s="12">
        <f>+C7+C8</f>
        <v>8857.4</v>
      </c>
      <c r="D6" s="12">
        <f>+D7+D8</f>
        <v>0</v>
      </c>
      <c r="E6" s="12">
        <f>+E7+E8</f>
        <v>9443.5</v>
      </c>
      <c r="F6" s="12">
        <f t="shared" si="0"/>
        <v>106.61706595614966</v>
      </c>
      <c r="G6" s="11">
        <f t="shared" si="0"/>
      </c>
    </row>
    <row r="7" spans="1:8" ht="19.5" thickBot="1">
      <c r="A7" s="38">
        <v>11010000</v>
      </c>
      <c r="B7" s="39" t="s">
        <v>81</v>
      </c>
      <c r="C7" s="40">
        <v>8857.4</v>
      </c>
      <c r="D7" s="41"/>
      <c r="E7" s="42">
        <v>9443.5</v>
      </c>
      <c r="F7" s="40">
        <f t="shared" si="0"/>
        <v>106.61706595614966</v>
      </c>
      <c r="G7" s="43">
        <f t="shared" si="0"/>
      </c>
      <c r="H7" s="9"/>
    </row>
    <row r="8" spans="1:8" ht="19.5" hidden="1" thickBot="1">
      <c r="A8" s="38">
        <v>11020000</v>
      </c>
      <c r="B8" s="39" t="s">
        <v>4</v>
      </c>
      <c r="C8" s="40"/>
      <c r="D8" s="41"/>
      <c r="E8" s="42"/>
      <c r="F8" s="40">
        <f t="shared" si="0"/>
      </c>
      <c r="G8" s="43">
        <f t="shared" si="0"/>
      </c>
      <c r="H8" s="9"/>
    </row>
    <row r="9" spans="1:7" ht="20.25" customHeight="1" hidden="1">
      <c r="A9" s="32">
        <v>13000000</v>
      </c>
      <c r="B9" s="24" t="s">
        <v>62</v>
      </c>
      <c r="C9" s="18"/>
      <c r="D9" s="18"/>
      <c r="E9" s="18"/>
      <c r="F9" s="18"/>
      <c r="G9" s="13"/>
    </row>
    <row r="10" spans="1:7" ht="18.75" hidden="1">
      <c r="A10" s="38">
        <v>13010000</v>
      </c>
      <c r="B10" s="39" t="s">
        <v>30</v>
      </c>
      <c r="C10" s="40"/>
      <c r="D10" s="41"/>
      <c r="E10" s="42"/>
      <c r="F10" s="40"/>
      <c r="G10" s="43"/>
    </row>
    <row r="11" spans="1:7" ht="18.75" hidden="1">
      <c r="A11" s="38">
        <v>13020000</v>
      </c>
      <c r="B11" s="39" t="s">
        <v>31</v>
      </c>
      <c r="C11" s="40"/>
      <c r="D11" s="41"/>
      <c r="E11" s="42"/>
      <c r="F11" s="40"/>
      <c r="G11" s="43"/>
    </row>
    <row r="12" spans="1:7" ht="18.75" hidden="1">
      <c r="A12" s="38">
        <v>13030000</v>
      </c>
      <c r="B12" s="39" t="s">
        <v>32</v>
      </c>
      <c r="C12" s="40"/>
      <c r="D12" s="41"/>
      <c r="E12" s="42"/>
      <c r="F12" s="40"/>
      <c r="G12" s="43"/>
    </row>
    <row r="13" spans="1:7" ht="19.5" hidden="1" thickBot="1">
      <c r="A13" s="38">
        <v>13070000</v>
      </c>
      <c r="B13" s="39" t="s">
        <v>33</v>
      </c>
      <c r="C13" s="40"/>
      <c r="D13" s="41"/>
      <c r="E13" s="42"/>
      <c r="F13" s="40"/>
      <c r="G13" s="43"/>
    </row>
    <row r="14" spans="1:7" ht="24" customHeight="1" thickBot="1">
      <c r="A14" s="101">
        <v>20000000</v>
      </c>
      <c r="B14" s="102" t="s">
        <v>5</v>
      </c>
      <c r="C14" s="103">
        <f>+C15+C19+C23</f>
        <v>2</v>
      </c>
      <c r="D14" s="103">
        <f>+D15+D19+D23</f>
        <v>0</v>
      </c>
      <c r="E14" s="103">
        <f>+E15+E19+E23</f>
        <v>31.3</v>
      </c>
      <c r="F14" s="103">
        <f>IF(C14=0,"",$E14/C14*100)</f>
        <v>1565</v>
      </c>
      <c r="G14" s="104">
        <f>IF(D14=0,"",$E14/D14*100)</f>
      </c>
    </row>
    <row r="15" spans="1:7" ht="18.75" hidden="1">
      <c r="A15" s="28">
        <v>21000000</v>
      </c>
      <c r="B15" s="21" t="s">
        <v>6</v>
      </c>
      <c r="C15" s="12"/>
      <c r="D15" s="12"/>
      <c r="E15" s="12"/>
      <c r="F15" s="10"/>
      <c r="G15" s="11"/>
    </row>
    <row r="16" spans="1:7" ht="93.75" hidden="1">
      <c r="A16" s="38">
        <v>21010000</v>
      </c>
      <c r="B16" s="39" t="s">
        <v>90</v>
      </c>
      <c r="C16" s="40"/>
      <c r="D16" s="41"/>
      <c r="E16" s="42"/>
      <c r="F16" s="40"/>
      <c r="G16" s="43"/>
    </row>
    <row r="17" spans="1:7" ht="21.75" customHeight="1" hidden="1">
      <c r="A17" s="38">
        <v>21050000</v>
      </c>
      <c r="B17" s="39" t="s">
        <v>63</v>
      </c>
      <c r="C17" s="40"/>
      <c r="D17" s="41"/>
      <c r="E17" s="42"/>
      <c r="F17" s="40"/>
      <c r="G17" s="43"/>
    </row>
    <row r="18" spans="1:7" ht="18.75" hidden="1">
      <c r="A18" s="38">
        <v>21080000</v>
      </c>
      <c r="B18" s="39" t="s">
        <v>7</v>
      </c>
      <c r="C18" s="40"/>
      <c r="D18" s="41"/>
      <c r="E18" s="42"/>
      <c r="F18" s="40"/>
      <c r="G18" s="43"/>
    </row>
    <row r="19" spans="1:7" ht="37.5">
      <c r="A19" s="44">
        <v>22000000</v>
      </c>
      <c r="B19" s="45" t="s">
        <v>60</v>
      </c>
      <c r="C19" s="46"/>
      <c r="D19" s="96"/>
      <c r="E19" s="97">
        <f>E20+E21</f>
        <v>31.3</v>
      </c>
      <c r="F19" s="46"/>
      <c r="G19" s="47"/>
    </row>
    <row r="20" spans="1:7" ht="18.75">
      <c r="A20" s="38">
        <v>22010000</v>
      </c>
      <c r="B20" s="39" t="s">
        <v>59</v>
      </c>
      <c r="C20" s="40"/>
      <c r="D20" s="41"/>
      <c r="E20" s="42">
        <v>31.1</v>
      </c>
      <c r="F20" s="40"/>
      <c r="G20" s="43"/>
    </row>
    <row r="21" spans="1:7" ht="37.5">
      <c r="A21" s="38">
        <v>22080000</v>
      </c>
      <c r="B21" s="39" t="s">
        <v>64</v>
      </c>
      <c r="C21" s="40"/>
      <c r="D21" s="41"/>
      <c r="E21" s="42">
        <v>0.2</v>
      </c>
      <c r="F21" s="40"/>
      <c r="G21" s="43"/>
    </row>
    <row r="22" spans="1:7" ht="37.5" hidden="1">
      <c r="A22" s="38">
        <v>22120000</v>
      </c>
      <c r="B22" s="39" t="s">
        <v>82</v>
      </c>
      <c r="C22" s="40"/>
      <c r="D22" s="41"/>
      <c r="E22" s="42"/>
      <c r="F22" s="40"/>
      <c r="G22" s="43"/>
    </row>
    <row r="23" spans="1:7" ht="18.75">
      <c r="A23" s="44">
        <v>24000000</v>
      </c>
      <c r="B23" s="45" t="s">
        <v>104</v>
      </c>
      <c r="C23" s="46">
        <f>+C24</f>
        <v>2</v>
      </c>
      <c r="D23" s="46">
        <f>+D24</f>
        <v>0</v>
      </c>
      <c r="E23" s="46">
        <f>+E24</f>
        <v>0</v>
      </c>
      <c r="F23" s="46">
        <f>IF(C23=0,"",$E23/C23*100)</f>
        <v>0</v>
      </c>
      <c r="G23" s="47">
        <f>IF(D23=0,"",$E23/D23*100)</f>
      </c>
    </row>
    <row r="24" spans="1:7" ht="19.5" thickBot="1">
      <c r="A24" s="38" t="s">
        <v>102</v>
      </c>
      <c r="B24" s="39" t="s">
        <v>105</v>
      </c>
      <c r="C24" s="40">
        <v>2</v>
      </c>
      <c r="D24" s="41"/>
      <c r="E24" s="42"/>
      <c r="F24" s="40">
        <f>IF(C24=0,"",$E24/C24*100)</f>
        <v>0</v>
      </c>
      <c r="G24" s="43">
        <f>IF(D24=0,"",$E24/D24*100)</f>
      </c>
    </row>
    <row r="25" spans="1:7" ht="22.5" customHeight="1" hidden="1" thickBot="1">
      <c r="A25" s="101">
        <v>30000000</v>
      </c>
      <c r="B25" s="102" t="s">
        <v>65</v>
      </c>
      <c r="C25" s="103"/>
      <c r="D25" s="103"/>
      <c r="E25" s="103">
        <f>+E26</f>
        <v>0</v>
      </c>
      <c r="F25" s="103">
        <f aca="true" t="shared" si="1" ref="F25:G27">IF(C25=0,"",$E25/C25*100)</f>
      </c>
      <c r="G25" s="104">
        <f t="shared" si="1"/>
      </c>
    </row>
    <row r="26" spans="1:7" ht="19.5" customHeight="1" hidden="1">
      <c r="A26" s="28">
        <v>31000000</v>
      </c>
      <c r="B26" s="21" t="s">
        <v>28</v>
      </c>
      <c r="C26" s="12">
        <f>C27</f>
        <v>0</v>
      </c>
      <c r="D26" s="12">
        <f>D27</f>
        <v>0</v>
      </c>
      <c r="E26" s="12"/>
      <c r="F26" s="12">
        <f t="shared" si="1"/>
      </c>
      <c r="G26" s="11">
        <f t="shared" si="1"/>
      </c>
    </row>
    <row r="27" spans="1:7" ht="38.25" hidden="1" thickBot="1">
      <c r="A27" s="31">
        <v>31020000</v>
      </c>
      <c r="B27" s="25" t="s">
        <v>29</v>
      </c>
      <c r="C27" s="98">
        <v>0</v>
      </c>
      <c r="D27" s="98">
        <v>0</v>
      </c>
      <c r="E27" s="98"/>
      <c r="F27" s="14">
        <f t="shared" si="1"/>
      </c>
      <c r="G27" s="15">
        <f t="shared" si="1"/>
      </c>
    </row>
    <row r="28" spans="1:7" s="37" customFormat="1" ht="26.25" customHeight="1" thickBot="1">
      <c r="A28" s="34"/>
      <c r="B28" s="105" t="s">
        <v>108</v>
      </c>
      <c r="C28" s="35">
        <f>C5+C14</f>
        <v>8859.4</v>
      </c>
      <c r="D28" s="35">
        <f>D5+D14</f>
        <v>0</v>
      </c>
      <c r="E28" s="35">
        <f>E5+E14+E25</f>
        <v>9474.8</v>
      </c>
      <c r="F28" s="35">
        <f aca="true" t="shared" si="2" ref="F28:F38">IF(C28=0,"",$E28/C28*100)</f>
        <v>106.94629433144456</v>
      </c>
      <c r="G28" s="36">
        <f aca="true" t="shared" si="3" ref="G28:G38">IF(D28=0,"",$E28/D28*100)</f>
      </c>
    </row>
    <row r="29" spans="1:7" s="37" customFormat="1" ht="26.25" customHeight="1" thickBot="1">
      <c r="A29" s="101">
        <v>40000000</v>
      </c>
      <c r="B29" s="102" t="s">
        <v>107</v>
      </c>
      <c r="C29" s="103">
        <f>+C30+C33</f>
        <v>77537.79999999999</v>
      </c>
      <c r="D29" s="103">
        <f>+D30+D33</f>
        <v>0</v>
      </c>
      <c r="E29" s="103">
        <f>+E30+E33</f>
        <v>77434.4</v>
      </c>
      <c r="F29" s="103">
        <f t="shared" si="2"/>
        <v>99.86664568765171</v>
      </c>
      <c r="G29" s="104">
        <f t="shared" si="3"/>
      </c>
    </row>
    <row r="30" spans="1:7" ht="20.25" customHeight="1">
      <c r="A30" s="28">
        <v>41020000</v>
      </c>
      <c r="B30" s="21" t="s">
        <v>8</v>
      </c>
      <c r="C30" s="12">
        <f>SUM(C31:C32)</f>
        <v>4393.3</v>
      </c>
      <c r="D30" s="12">
        <f>SUM(D31:D32)</f>
        <v>0</v>
      </c>
      <c r="E30" s="12">
        <f>SUM(E31:E32)</f>
        <v>4393.3</v>
      </c>
      <c r="F30" s="10">
        <f t="shared" si="2"/>
        <v>100</v>
      </c>
      <c r="G30" s="11">
        <f t="shared" si="3"/>
      </c>
    </row>
    <row r="31" spans="1:8" ht="19.5" customHeight="1">
      <c r="A31" s="38">
        <v>41020100</v>
      </c>
      <c r="B31" s="39" t="s">
        <v>118</v>
      </c>
      <c r="C31" s="40">
        <v>4393.3</v>
      </c>
      <c r="D31" s="41"/>
      <c r="E31" s="42">
        <v>4393.3</v>
      </c>
      <c r="F31" s="40">
        <f t="shared" si="2"/>
        <v>100</v>
      </c>
      <c r="G31" s="43">
        <f t="shared" si="3"/>
      </c>
      <c r="H31" s="16"/>
    </row>
    <row r="32" spans="1:7" ht="18.75" hidden="1">
      <c r="A32" s="38"/>
      <c r="B32" s="39"/>
      <c r="C32" s="40"/>
      <c r="D32" s="41"/>
      <c r="E32" s="42"/>
      <c r="F32" s="40">
        <f t="shared" si="2"/>
      </c>
      <c r="G32" s="43">
        <f t="shared" si="3"/>
      </c>
    </row>
    <row r="33" spans="1:8" ht="23.25" customHeight="1">
      <c r="A33" s="30">
        <v>41030000</v>
      </c>
      <c r="B33" s="23" t="s">
        <v>9</v>
      </c>
      <c r="C33" s="18">
        <f>SUM(C34:C46)</f>
        <v>73144.49999999999</v>
      </c>
      <c r="D33" s="18">
        <f>SUM(D34:D45)</f>
        <v>0</v>
      </c>
      <c r="E33" s="18">
        <f>SUM(E34:E46)</f>
        <v>73041.09999999999</v>
      </c>
      <c r="F33" s="119">
        <f t="shared" si="2"/>
        <v>99.85863598766825</v>
      </c>
      <c r="G33" s="13">
        <f t="shared" si="3"/>
      </c>
      <c r="H33" s="9"/>
    </row>
    <row r="34" spans="1:8" ht="39" customHeight="1" hidden="1">
      <c r="A34" s="38">
        <v>41030300</v>
      </c>
      <c r="B34" s="39" t="s">
        <v>84</v>
      </c>
      <c r="C34" s="40"/>
      <c r="D34" s="41"/>
      <c r="E34" s="42"/>
      <c r="F34" s="40">
        <f t="shared" si="2"/>
      </c>
      <c r="G34" s="43">
        <f t="shared" si="3"/>
      </c>
      <c r="H34" s="17"/>
    </row>
    <row r="35" spans="1:8" ht="57" customHeight="1">
      <c r="A35" s="38">
        <v>41030600</v>
      </c>
      <c r="B35" s="39" t="s">
        <v>83</v>
      </c>
      <c r="C35" s="40">
        <v>15473.1</v>
      </c>
      <c r="D35" s="41"/>
      <c r="E35" s="42">
        <v>15471.1</v>
      </c>
      <c r="F35" s="40">
        <f t="shared" si="2"/>
        <v>99.98707434192244</v>
      </c>
      <c r="G35" s="43">
        <f t="shared" si="3"/>
      </c>
      <c r="H35" s="9"/>
    </row>
    <row r="36" spans="1:7" ht="94.5" customHeight="1">
      <c r="A36" s="84">
        <v>41030800</v>
      </c>
      <c r="B36" s="81" t="s">
        <v>85</v>
      </c>
      <c r="C36" s="82">
        <v>5247.7</v>
      </c>
      <c r="D36" s="93"/>
      <c r="E36" s="94">
        <v>5247.5</v>
      </c>
      <c r="F36" s="82">
        <f t="shared" si="2"/>
        <v>99.99618880652477</v>
      </c>
      <c r="G36" s="85">
        <f t="shared" si="3"/>
      </c>
    </row>
    <row r="37" spans="1:8" ht="230.25" customHeight="1" hidden="1">
      <c r="A37" s="38">
        <v>41030900</v>
      </c>
      <c r="B37" s="39" t="s">
        <v>66</v>
      </c>
      <c r="C37" s="40"/>
      <c r="D37" s="41"/>
      <c r="E37" s="42"/>
      <c r="F37" s="40">
        <f t="shared" si="2"/>
      </c>
      <c r="G37" s="43">
        <f t="shared" si="3"/>
      </c>
      <c r="H37" s="17"/>
    </row>
    <row r="38" spans="1:8" ht="57" customHeight="1">
      <c r="A38" s="38">
        <v>41031000</v>
      </c>
      <c r="B38" s="39" t="s">
        <v>86</v>
      </c>
      <c r="C38" s="40">
        <v>8066.7</v>
      </c>
      <c r="D38" s="41"/>
      <c r="E38" s="42">
        <v>8036</v>
      </c>
      <c r="F38" s="40">
        <f t="shared" si="2"/>
        <v>99.61942306023529</v>
      </c>
      <c r="G38" s="43">
        <f t="shared" si="3"/>
      </c>
      <c r="H38" s="17"/>
    </row>
    <row r="39" spans="1:8" ht="27.75" customHeight="1">
      <c r="A39" s="38" t="s">
        <v>119</v>
      </c>
      <c r="B39" s="39" t="s">
        <v>120</v>
      </c>
      <c r="C39" s="40">
        <v>18991.8</v>
      </c>
      <c r="D39" s="41"/>
      <c r="E39" s="42">
        <v>18991.8</v>
      </c>
      <c r="F39" s="40">
        <f aca="true" t="shared" si="4" ref="F39:G46">IF(C39=0,"",$E39/C39*100)</f>
        <v>100</v>
      </c>
      <c r="G39" s="43">
        <f t="shared" si="4"/>
      </c>
      <c r="H39" s="17"/>
    </row>
    <row r="40" spans="1:8" ht="55.5" customHeight="1" hidden="1">
      <c r="A40" s="38" t="s">
        <v>121</v>
      </c>
      <c r="B40" s="39" t="s">
        <v>122</v>
      </c>
      <c r="C40" s="40"/>
      <c r="D40" s="41"/>
      <c r="E40" s="42"/>
      <c r="F40" s="40">
        <f t="shared" si="4"/>
      </c>
      <c r="G40" s="43">
        <f t="shared" si="4"/>
      </c>
      <c r="H40" s="17"/>
    </row>
    <row r="41" spans="1:8" ht="27.75" customHeight="1">
      <c r="A41" s="38" t="s">
        <v>121</v>
      </c>
      <c r="B41" s="39" t="s">
        <v>123</v>
      </c>
      <c r="C41" s="40">
        <v>18335.6</v>
      </c>
      <c r="D41" s="41"/>
      <c r="E41" s="42">
        <v>18335.6</v>
      </c>
      <c r="F41" s="40">
        <f t="shared" si="4"/>
        <v>100</v>
      </c>
      <c r="G41" s="43">
        <f t="shared" si="4"/>
      </c>
      <c r="H41" s="17"/>
    </row>
    <row r="42" spans="1:8" ht="23.25" customHeight="1">
      <c r="A42" s="38" t="s">
        <v>124</v>
      </c>
      <c r="B42" s="39" t="s">
        <v>125</v>
      </c>
      <c r="C42" s="40">
        <v>243</v>
      </c>
      <c r="D42" s="41"/>
      <c r="E42" s="42">
        <v>225</v>
      </c>
      <c r="F42" s="40">
        <f t="shared" si="4"/>
        <v>92.5925925925926</v>
      </c>
      <c r="G42" s="43">
        <f t="shared" si="4"/>
      </c>
      <c r="H42" s="17"/>
    </row>
    <row r="43" spans="1:7" ht="42.75" customHeight="1">
      <c r="A43" s="38" t="s">
        <v>124</v>
      </c>
      <c r="B43" s="39" t="s">
        <v>126</v>
      </c>
      <c r="C43" s="40">
        <v>5980.9</v>
      </c>
      <c r="D43" s="41"/>
      <c r="E43" s="42">
        <v>5980.9</v>
      </c>
      <c r="F43" s="40">
        <f t="shared" si="4"/>
        <v>100</v>
      </c>
      <c r="G43" s="43">
        <f t="shared" si="4"/>
      </c>
    </row>
    <row r="44" spans="1:7" ht="111.75" customHeight="1">
      <c r="A44" s="38">
        <v>41035800</v>
      </c>
      <c r="B44" s="39" t="s">
        <v>87</v>
      </c>
      <c r="C44" s="40">
        <v>382.9</v>
      </c>
      <c r="D44" s="41"/>
      <c r="E44" s="42">
        <v>330.4</v>
      </c>
      <c r="F44" s="40">
        <f t="shared" si="4"/>
        <v>86.28884826325411</v>
      </c>
      <c r="G44" s="43">
        <f t="shared" si="4"/>
      </c>
    </row>
    <row r="45" spans="1:7" ht="58.5" customHeight="1">
      <c r="A45" s="38" t="s">
        <v>127</v>
      </c>
      <c r="B45" s="39" t="s">
        <v>128</v>
      </c>
      <c r="C45" s="40">
        <v>122.8</v>
      </c>
      <c r="D45" s="41"/>
      <c r="E45" s="42">
        <v>122.8</v>
      </c>
      <c r="F45" s="40">
        <f t="shared" si="4"/>
        <v>100</v>
      </c>
      <c r="G45" s="43">
        <f t="shared" si="4"/>
      </c>
    </row>
    <row r="46" spans="1:7" ht="58.5" customHeight="1" thickBot="1">
      <c r="A46" s="38" t="s">
        <v>133</v>
      </c>
      <c r="B46" s="39" t="s">
        <v>134</v>
      </c>
      <c r="C46" s="40">
        <v>300</v>
      </c>
      <c r="D46" s="41"/>
      <c r="E46" s="42">
        <v>300</v>
      </c>
      <c r="F46" s="40">
        <f t="shared" si="4"/>
        <v>100</v>
      </c>
      <c r="G46" s="43">
        <f t="shared" si="4"/>
      </c>
    </row>
    <row r="47" spans="1:7" s="37" customFormat="1" ht="29.25" customHeight="1" thickBot="1">
      <c r="A47" s="67"/>
      <c r="B47" s="106" t="s">
        <v>17</v>
      </c>
      <c r="C47" s="99">
        <f>C28+C30+C33</f>
        <v>86397.19999999998</v>
      </c>
      <c r="D47" s="99">
        <f>D28+D30+D33</f>
        <v>0</v>
      </c>
      <c r="E47" s="99">
        <f>E28+E30+E33</f>
        <v>86909.19999999998</v>
      </c>
      <c r="F47" s="35">
        <f>IF(C47=0,"",$E47/C47*100)</f>
        <v>100.59261179760455</v>
      </c>
      <c r="G47" s="36">
        <f>IF(D47=0,"",$E47/D47*100)</f>
      </c>
    </row>
    <row r="48" spans="1:7" s="70" customFormat="1" ht="27" customHeight="1" thickBot="1">
      <c r="A48" s="146"/>
      <c r="B48" s="4" t="s">
        <v>41</v>
      </c>
      <c r="C48" s="147"/>
      <c r="D48" s="64" t="s">
        <v>20</v>
      </c>
      <c r="E48" s="148"/>
      <c r="F48" s="148"/>
      <c r="G48" s="149"/>
    </row>
    <row r="49" spans="1:7" s="220" customFormat="1" ht="20.25" customHeight="1">
      <c r="A49" s="215">
        <v>10000</v>
      </c>
      <c r="B49" s="216" t="s">
        <v>45</v>
      </c>
      <c r="C49" s="217">
        <v>1556.189</v>
      </c>
      <c r="D49" s="217">
        <v>1556.2</v>
      </c>
      <c r="E49" s="218">
        <v>1549.265</v>
      </c>
      <c r="F49" s="218">
        <f>IF(C49=0,"",IF(($E49/C49*100)&gt;=200,"В/100",$E49/C49*100))</f>
        <v>99.55506689740128</v>
      </c>
      <c r="G49" s="219">
        <f>IF(D49=0,"",IF((E49/D49*100)&gt;=200,"В/100",E49/D49*100))</f>
        <v>99.55436319239172</v>
      </c>
    </row>
    <row r="50" spans="1:7" s="220" customFormat="1" ht="20.25" customHeight="1">
      <c r="A50" s="221">
        <v>70000</v>
      </c>
      <c r="B50" s="222" t="s">
        <v>46</v>
      </c>
      <c r="C50" s="223">
        <v>26253.197</v>
      </c>
      <c r="D50" s="223">
        <v>18664.7</v>
      </c>
      <c r="E50" s="224">
        <v>24558.742</v>
      </c>
      <c r="F50" s="224">
        <f>IF(C50=0,"",IF(($E50/C50*100)&gt;=200,"В/100",$E50/C50*100))</f>
        <v>93.54571940324067</v>
      </c>
      <c r="G50" s="225">
        <f>IF(D50=0,"",IF((E50/D50*100)&gt;=200,"В/100",E50/D50*100))</f>
        <v>131.578552026017</v>
      </c>
    </row>
    <row r="51" spans="1:7" s="220" customFormat="1" ht="20.25" customHeight="1">
      <c r="A51" s="221">
        <v>80000</v>
      </c>
      <c r="B51" s="222" t="s">
        <v>47</v>
      </c>
      <c r="C51" s="223">
        <v>20442.294</v>
      </c>
      <c r="D51" s="223">
        <v>14113.1</v>
      </c>
      <c r="E51" s="224">
        <v>19610.623</v>
      </c>
      <c r="F51" s="224">
        <f>IF(C51=0,"",IF(($E51/C51*100)&gt;=200,"В/100",$E51/C51*100))</f>
        <v>95.93161608966194</v>
      </c>
      <c r="G51" s="225">
        <f>IF(D51=0,"",IF((E51/D51*100)&gt;=200,"В/100",E51/D51*100))</f>
        <v>138.95333413636973</v>
      </c>
    </row>
    <row r="52" spans="1:8" s="220" customFormat="1" ht="20.25" customHeight="1">
      <c r="A52" s="226">
        <v>90000</v>
      </c>
      <c r="B52" s="227" t="s">
        <v>115</v>
      </c>
      <c r="C52" s="228">
        <v>32474.36</v>
      </c>
      <c r="D52" s="229">
        <v>21339.1</v>
      </c>
      <c r="E52" s="229">
        <v>32340.003</v>
      </c>
      <c r="F52" s="229">
        <f>IF(C52=0,"",IF(($E52/C52*100)&gt;=200,"В/100",$E52/C52*100))</f>
        <v>99.58626744299195</v>
      </c>
      <c r="G52" s="230">
        <f>IF(D52=0,"",IF((E52/D52*100)&gt;=200,"В/100",E52/D52*100))</f>
        <v>151.55279744694013</v>
      </c>
      <c r="H52" s="231"/>
    </row>
    <row r="53" spans="1:8" s="220" customFormat="1" ht="20.25" customHeight="1">
      <c r="A53" s="221">
        <v>110000</v>
      </c>
      <c r="B53" s="232" t="s">
        <v>48</v>
      </c>
      <c r="C53" s="228">
        <v>3025.875</v>
      </c>
      <c r="D53" s="228">
        <v>2549.3</v>
      </c>
      <c r="E53" s="229">
        <v>2787.918</v>
      </c>
      <c r="F53" s="229">
        <f aca="true" t="shared" si="5" ref="F53:F65">IF(C53=0,"",IF(($E53/C53*100)&gt;=200,"В/100",$E53/C53*100))</f>
        <v>92.13592762424092</v>
      </c>
      <c r="G53" s="230">
        <f aca="true" t="shared" si="6" ref="G53:G72">IF(D53=0,"",IF((E53/D53*100)&gt;=200,"В/100",E53/D53*100))</f>
        <v>109.36013807711919</v>
      </c>
      <c r="H53" s="233"/>
    </row>
    <row r="54" spans="1:7" s="220" customFormat="1" ht="20.25" customHeight="1" hidden="1">
      <c r="A54" s="221">
        <v>120000</v>
      </c>
      <c r="B54" s="232" t="s">
        <v>49</v>
      </c>
      <c r="C54" s="223"/>
      <c r="D54" s="223"/>
      <c r="E54" s="224"/>
      <c r="F54" s="224">
        <f t="shared" si="5"/>
      </c>
      <c r="G54" s="225">
        <f t="shared" si="6"/>
      </c>
    </row>
    <row r="55" spans="1:7" s="220" customFormat="1" ht="20.25" customHeight="1">
      <c r="A55" s="226">
        <v>130000</v>
      </c>
      <c r="B55" s="227" t="s">
        <v>50</v>
      </c>
      <c r="C55" s="228">
        <v>30</v>
      </c>
      <c r="D55" s="228">
        <v>25.5</v>
      </c>
      <c r="E55" s="229">
        <v>27.464</v>
      </c>
      <c r="F55" s="229">
        <f t="shared" si="5"/>
        <v>91.54666666666667</v>
      </c>
      <c r="G55" s="230">
        <f t="shared" si="6"/>
        <v>107.70196078431371</v>
      </c>
    </row>
    <row r="56" spans="1:7" s="220" customFormat="1" ht="20.25" customHeight="1" hidden="1">
      <c r="A56" s="226">
        <v>160000</v>
      </c>
      <c r="B56" s="227" t="s">
        <v>116</v>
      </c>
      <c r="C56" s="228"/>
      <c r="D56" s="228"/>
      <c r="E56" s="229"/>
      <c r="F56" s="229">
        <f t="shared" si="5"/>
      </c>
      <c r="G56" s="230">
        <f t="shared" si="6"/>
      </c>
    </row>
    <row r="57" spans="1:7" s="220" customFormat="1" ht="38.25" customHeight="1" hidden="1">
      <c r="A57" s="226">
        <v>170000</v>
      </c>
      <c r="B57" s="227" t="s">
        <v>76</v>
      </c>
      <c r="C57" s="228"/>
      <c r="D57" s="228"/>
      <c r="E57" s="229"/>
      <c r="F57" s="229">
        <f t="shared" si="5"/>
      </c>
      <c r="G57" s="230">
        <f t="shared" si="6"/>
      </c>
    </row>
    <row r="58" spans="1:8" s="220" customFormat="1" ht="20.25" customHeight="1" hidden="1">
      <c r="A58" s="234">
        <v>180000</v>
      </c>
      <c r="B58" s="227" t="s">
        <v>52</v>
      </c>
      <c r="C58" s="235"/>
      <c r="D58" s="235">
        <v>10</v>
      </c>
      <c r="E58" s="236"/>
      <c r="F58" s="229">
        <f>IF(C58=0,"",IF(($E58/C58*100)&gt;=200,"В/100",$E58/C58*100))</f>
      </c>
      <c r="G58" s="230">
        <f>IF(D58=0,"",IF((E58/D58*100)&gt;=200,"В/100",E58/D58*100))</f>
        <v>0</v>
      </c>
      <c r="H58" s="237"/>
    </row>
    <row r="59" spans="1:8" s="220" customFormat="1" ht="20.25" customHeight="1" hidden="1">
      <c r="A59" s="238" t="s">
        <v>37</v>
      </c>
      <c r="B59" s="239" t="s">
        <v>38</v>
      </c>
      <c r="C59" s="240"/>
      <c r="D59" s="240"/>
      <c r="E59" s="241">
        <v>0</v>
      </c>
      <c r="F59" s="229">
        <f>IF(C59=0,"",IF(($E59/C59*100)&gt;=200,"В/100",$E59/C59*100))</f>
      </c>
      <c r="G59" s="230">
        <f>IF(D59=0,"",IF((E59/D59*100)&gt;=200,"В/100",E59/D59*100))</f>
      </c>
      <c r="H59" s="237"/>
    </row>
    <row r="60" spans="1:7" s="220" customFormat="1" ht="37.5" customHeight="1">
      <c r="A60" s="242">
        <v>210000</v>
      </c>
      <c r="B60" s="239" t="s">
        <v>77</v>
      </c>
      <c r="C60" s="243">
        <v>18</v>
      </c>
      <c r="D60" s="243">
        <v>18</v>
      </c>
      <c r="E60" s="244">
        <v>17.995</v>
      </c>
      <c r="F60" s="229">
        <f>IF(C60=0,"",IF(($E60/C60*100)&gt;=200,"В/100",$E60/C60*100))</f>
        <v>99.97222222222223</v>
      </c>
      <c r="G60" s="230">
        <f>IF(D60=0,"",IF((E60/D60*100)&gt;=200,"В/100",E60/D60*100))</f>
        <v>99.97222222222223</v>
      </c>
    </row>
    <row r="61" spans="1:7" s="220" customFormat="1" ht="18.75" customHeight="1">
      <c r="A61" s="226">
        <v>250000</v>
      </c>
      <c r="B61" s="227" t="s">
        <v>53</v>
      </c>
      <c r="C61" s="229">
        <f>+C62+C63+C66+C65+C64</f>
        <v>2869.105</v>
      </c>
      <c r="D61" s="229">
        <f>+D62+D63+D66+D65+D64</f>
        <v>2207.2</v>
      </c>
      <c r="E61" s="229">
        <f>+E62+E63+E66+E65+E64</f>
        <v>2047.015</v>
      </c>
      <c r="F61" s="229">
        <f t="shared" si="5"/>
        <v>71.34681372762587</v>
      </c>
      <c r="G61" s="230">
        <f t="shared" si="6"/>
        <v>92.7426150779268</v>
      </c>
    </row>
    <row r="62" spans="1:7" s="220" customFormat="1" ht="15.75" customHeight="1">
      <c r="A62" s="245">
        <v>250102</v>
      </c>
      <c r="B62" s="232" t="s">
        <v>12</v>
      </c>
      <c r="C62" s="246">
        <v>10</v>
      </c>
      <c r="D62" s="224">
        <v>40</v>
      </c>
      <c r="E62" s="247">
        <v>0</v>
      </c>
      <c r="F62" s="247">
        <f t="shared" si="5"/>
        <v>0</v>
      </c>
      <c r="G62" s="248">
        <f t="shared" si="6"/>
        <v>0</v>
      </c>
    </row>
    <row r="63" spans="1:8" s="220" customFormat="1" ht="20.25" customHeight="1">
      <c r="A63" s="245">
        <v>250315</v>
      </c>
      <c r="B63" s="249" t="s">
        <v>117</v>
      </c>
      <c r="C63" s="250">
        <v>1741.255</v>
      </c>
      <c r="D63" s="250">
        <v>1310.2</v>
      </c>
      <c r="E63" s="247">
        <v>948.115</v>
      </c>
      <c r="F63" s="247">
        <f t="shared" si="5"/>
        <v>54.45009490281435</v>
      </c>
      <c r="G63" s="248">
        <f t="shared" si="6"/>
        <v>72.36414287894978</v>
      </c>
      <c r="H63" s="233"/>
    </row>
    <row r="64" spans="1:8" s="220" customFormat="1" ht="56.25" customHeight="1">
      <c r="A64" s="245">
        <v>250344</v>
      </c>
      <c r="B64" s="249" t="s">
        <v>131</v>
      </c>
      <c r="C64" s="250">
        <v>237.4</v>
      </c>
      <c r="D64" s="250"/>
      <c r="E64" s="247">
        <v>236.102</v>
      </c>
      <c r="F64" s="247">
        <f t="shared" si="5"/>
        <v>99.45324347093512</v>
      </c>
      <c r="G64" s="248"/>
      <c r="H64" s="233"/>
    </row>
    <row r="65" spans="1:8" s="220" customFormat="1" ht="20.25" customHeight="1">
      <c r="A65" s="245">
        <v>250380</v>
      </c>
      <c r="B65" s="249" t="s">
        <v>129</v>
      </c>
      <c r="C65" s="250">
        <v>700</v>
      </c>
      <c r="D65" s="250">
        <v>700</v>
      </c>
      <c r="E65" s="247">
        <v>700</v>
      </c>
      <c r="F65" s="247">
        <f t="shared" si="5"/>
        <v>100</v>
      </c>
      <c r="G65" s="248">
        <f t="shared" si="6"/>
        <v>100</v>
      </c>
      <c r="H65" s="233"/>
    </row>
    <row r="66" spans="1:7" s="220" customFormat="1" ht="18.75" customHeight="1" thickBot="1">
      <c r="A66" s="245">
        <v>250404</v>
      </c>
      <c r="B66" s="249" t="s">
        <v>22</v>
      </c>
      <c r="C66" s="250">
        <v>180.45</v>
      </c>
      <c r="D66" s="250">
        <v>157</v>
      </c>
      <c r="E66" s="247">
        <v>162.798</v>
      </c>
      <c r="F66" s="247">
        <f>IF(C66=0,"",IF(($E66/C66*100)&gt;=200,"В/100",$E66/C66*100))</f>
        <v>90.2177888611804</v>
      </c>
      <c r="G66" s="248">
        <f>IF(D66=0,"",IF((E66/D66*100)&gt;=200,"В/100",E66/D66*100))</f>
        <v>103.69299363057326</v>
      </c>
    </row>
    <row r="67" spans="1:8" s="140" customFormat="1" ht="27.75" customHeight="1" thickBot="1">
      <c r="A67" s="123"/>
      <c r="B67" s="124" t="s">
        <v>93</v>
      </c>
      <c r="C67" s="54">
        <f>SUM(C49:C61)</f>
        <v>86669.02</v>
      </c>
      <c r="D67" s="54">
        <f>SUM(D49:D61)</f>
        <v>60483.1</v>
      </c>
      <c r="E67" s="54">
        <f>SUM(E49:E61)</f>
        <v>82939.02500000001</v>
      </c>
      <c r="F67" s="54">
        <f aca="true" t="shared" si="7" ref="F67:F72">IF(C67=0,"",IF(($E67/C67*100)&gt;=200,"В/100",$E67/C67*100))</f>
        <v>95.69627647803102</v>
      </c>
      <c r="G67" s="55">
        <f t="shared" si="6"/>
        <v>137.12760258650763</v>
      </c>
      <c r="H67" s="151"/>
    </row>
    <row r="68" spans="1:7" s="56" customFormat="1" ht="21.75" customHeight="1" hidden="1">
      <c r="A68" s="125"/>
      <c r="B68" s="126" t="s">
        <v>23</v>
      </c>
      <c r="C68" s="58"/>
      <c r="D68" s="58"/>
      <c r="E68" s="59"/>
      <c r="F68" s="59">
        <f>IF(C68=0,"",IF(($E68/C68*100)&gt;=200,"В/100",$E68/C68*100))</f>
      </c>
      <c r="G68" s="60">
        <f>IF(D68=0,"",IF((E68/D68*100)&gt;=200,"В/100",E68/D68*100))</f>
      </c>
    </row>
    <row r="69" spans="1:7" s="56" customFormat="1" ht="18.75" hidden="1">
      <c r="A69" s="125"/>
      <c r="B69" s="126" t="s">
        <v>24</v>
      </c>
      <c r="C69" s="61"/>
      <c r="D69" s="61"/>
      <c r="E69" s="62"/>
      <c r="F69" s="62"/>
      <c r="G69" s="60">
        <f>IF(D71=0,"",IF((E69/D71*100)&gt;=200,"В/100",E69/D71*100))</f>
      </c>
    </row>
    <row r="70" spans="1:8" s="56" customFormat="1" ht="18.75" hidden="1">
      <c r="A70" s="125"/>
      <c r="B70" s="126" t="s">
        <v>57</v>
      </c>
      <c r="C70" s="58"/>
      <c r="D70" s="58"/>
      <c r="E70" s="58"/>
      <c r="F70" s="59">
        <f t="shared" si="7"/>
      </c>
      <c r="G70" s="60">
        <f>IF(D70=0,"",IF((E70/D70*100)&gt;=200,"В/100",E70/D70*100))</f>
      </c>
      <c r="H70" s="57"/>
    </row>
    <row r="71" spans="1:8" s="56" customFormat="1" ht="18.75" hidden="1">
      <c r="A71" s="125"/>
      <c r="B71" s="126" t="s">
        <v>25</v>
      </c>
      <c r="C71" s="58"/>
      <c r="D71" s="58"/>
      <c r="E71" s="59"/>
      <c r="F71" s="59">
        <f t="shared" si="7"/>
      </c>
      <c r="G71" s="60">
        <f t="shared" si="6"/>
      </c>
      <c r="H71" s="57"/>
    </row>
    <row r="72" spans="1:8" s="56" customFormat="1" ht="39" customHeight="1" hidden="1">
      <c r="A72" s="125">
        <v>250323</v>
      </c>
      <c r="B72" s="126" t="s">
        <v>61</v>
      </c>
      <c r="C72" s="58"/>
      <c r="D72" s="58"/>
      <c r="E72" s="59"/>
      <c r="F72" s="59">
        <f t="shared" si="7"/>
      </c>
      <c r="G72" s="60">
        <f t="shared" si="6"/>
      </c>
      <c r="H72" s="57"/>
    </row>
    <row r="73" spans="1:8" s="56" customFormat="1" ht="21.75" customHeight="1" hidden="1" thickBot="1">
      <c r="A73" s="125">
        <v>250380</v>
      </c>
      <c r="B73" s="126" t="s">
        <v>80</v>
      </c>
      <c r="C73" s="58"/>
      <c r="D73" s="58"/>
      <c r="E73" s="59"/>
      <c r="F73" s="59">
        <f>IF(C73=0,"",IF(($E73/C73*100)&gt;=200,"В/100",$E73/C73*100))</f>
      </c>
      <c r="G73" s="60">
        <f>IF(D73=0,"",IF((E73/D73*100)&gt;=200,"В/100",E73/D73*100))</f>
      </c>
      <c r="H73" s="57"/>
    </row>
    <row r="74" spans="1:8" s="71" customFormat="1" ht="29.25" customHeight="1" hidden="1" thickBot="1">
      <c r="A74" s="72"/>
      <c r="B74" s="105" t="s">
        <v>94</v>
      </c>
      <c r="C74" s="73">
        <f>C67+C68+C72+C73</f>
        <v>86669.02</v>
      </c>
      <c r="D74" s="73">
        <f>D67+D68+D72+D73</f>
        <v>60483.1</v>
      </c>
      <c r="E74" s="95">
        <f>E67+E68+E72+E73</f>
        <v>82939.02500000001</v>
      </c>
      <c r="F74" s="73">
        <f>IF(C74=0,"",IF(($E74/C74*100)&gt;=200,"В/100",$E74/C74*100))</f>
        <v>95.69627647803102</v>
      </c>
      <c r="G74" s="55">
        <f>IF(D74=0,"",IF((E74/D74*100)&gt;=200,"В/100",E74/D74*100))</f>
        <v>137.12760258650763</v>
      </c>
      <c r="H74" s="74"/>
    </row>
    <row r="75" spans="1:8" s="140" customFormat="1" ht="29.25" customHeight="1" thickBot="1">
      <c r="A75" s="127"/>
      <c r="B75" s="4" t="s">
        <v>43</v>
      </c>
      <c r="C75" s="86"/>
      <c r="D75" s="64" t="s">
        <v>20</v>
      </c>
      <c r="E75" s="64"/>
      <c r="F75" s="64"/>
      <c r="G75" s="152"/>
      <c r="H75" s="139"/>
    </row>
    <row r="76" spans="1:7" s="137" customFormat="1" ht="37.5" hidden="1">
      <c r="A76" s="153" t="s">
        <v>14</v>
      </c>
      <c r="B76" s="154" t="s">
        <v>18</v>
      </c>
      <c r="C76" s="155"/>
      <c r="D76" s="155"/>
      <c r="E76" s="156">
        <v>0</v>
      </c>
      <c r="F76" s="156">
        <f>IF(C76=0,"",IF(($E76/C76*100)&gt;=200,"В/100",$E76/C76*100))</f>
      </c>
      <c r="G76" s="157">
        <f>IF(D76=0,"",IF((E76/D76*100)&gt;=200,"В/100",E76/D76*100))</f>
      </c>
    </row>
    <row r="77" spans="1:8" s="220" customFormat="1" ht="38.25" thickBot="1">
      <c r="A77" s="251">
        <v>250911</v>
      </c>
      <c r="B77" s="252" t="s">
        <v>19</v>
      </c>
      <c r="C77" s="253">
        <v>15</v>
      </c>
      <c r="D77" s="253">
        <v>15</v>
      </c>
      <c r="E77" s="254">
        <v>15</v>
      </c>
      <c r="F77" s="254">
        <f>IF(C77=0,"",IF(($E77/C77*100)&gt;=200,"В/100",$E77/C77*100))</f>
        <v>100</v>
      </c>
      <c r="G77" s="255">
        <f>IF(D77=0,"",IF((E77/D77*100)&gt;=200,"В/100",E77/D77*100))</f>
        <v>100</v>
      </c>
      <c r="H77" s="256"/>
    </row>
    <row r="78" spans="1:8" s="140" customFormat="1" ht="27.75" customHeight="1" thickBot="1">
      <c r="A78" s="123"/>
      <c r="B78" s="124" t="s">
        <v>44</v>
      </c>
      <c r="C78" s="73">
        <f>SUM(C76:C77)</f>
        <v>15</v>
      </c>
      <c r="D78" s="73">
        <f>SUM(D76:D77)</f>
        <v>15</v>
      </c>
      <c r="E78" s="73">
        <f>SUM(E76:E77)</f>
        <v>15</v>
      </c>
      <c r="F78" s="150">
        <f>IF(C78=0,"",IF(($E78/C78*100)&gt;=200,"В/100",$E78/C78*100))</f>
        <v>100</v>
      </c>
      <c r="G78" s="75">
        <f>IF(D78=0,"",IF((E78/D78*100)&gt;=200,"В/100",E78/D78*100))</f>
        <v>100</v>
      </c>
      <c r="H78" s="141"/>
    </row>
    <row r="79" spans="1:7" s="71" customFormat="1" ht="27.75" customHeight="1" thickBot="1">
      <c r="A79" s="128"/>
      <c r="B79" s="76" t="s">
        <v>98</v>
      </c>
      <c r="C79" s="80"/>
      <c r="D79" s="80"/>
      <c r="E79" s="92"/>
      <c r="F79" s="80"/>
      <c r="G79" s="83"/>
    </row>
    <row r="80" spans="1:7" s="220" customFormat="1" ht="18.75">
      <c r="A80" s="257">
        <v>602000</v>
      </c>
      <c r="B80" s="258" t="s">
        <v>68</v>
      </c>
      <c r="C80" s="259"/>
      <c r="D80" s="260"/>
      <c r="E80" s="261">
        <v>-3955.2</v>
      </c>
      <c r="F80" s="259"/>
      <c r="G80" s="262"/>
    </row>
    <row r="81" spans="1:8" s="220" customFormat="1" ht="18.75">
      <c r="A81" s="263">
        <v>602100</v>
      </c>
      <c r="B81" s="264" t="s">
        <v>72</v>
      </c>
      <c r="C81" s="265"/>
      <c r="D81" s="266"/>
      <c r="E81" s="267">
        <v>2163.9</v>
      </c>
      <c r="F81" s="265"/>
      <c r="G81" s="268"/>
      <c r="H81" s="269"/>
    </row>
    <row r="82" spans="1:7" s="220" customFormat="1" ht="18.75">
      <c r="A82" s="263">
        <v>602200</v>
      </c>
      <c r="B82" s="264" t="s">
        <v>73</v>
      </c>
      <c r="C82" s="265"/>
      <c r="D82" s="265"/>
      <c r="E82" s="265">
        <v>4326.9</v>
      </c>
      <c r="F82" s="265"/>
      <c r="G82" s="268"/>
    </row>
    <row r="83" spans="1:7" s="220" customFormat="1" ht="18.75">
      <c r="A83" s="263">
        <v>602300</v>
      </c>
      <c r="B83" s="264" t="s">
        <v>74</v>
      </c>
      <c r="C83" s="265"/>
      <c r="D83" s="266"/>
      <c r="E83" s="267">
        <v>-0.1</v>
      </c>
      <c r="F83" s="265"/>
      <c r="G83" s="268"/>
    </row>
    <row r="84" spans="1:7" s="220" customFormat="1" ht="38.25" thickBot="1">
      <c r="A84" s="263">
        <v>602400</v>
      </c>
      <c r="B84" s="264" t="s">
        <v>39</v>
      </c>
      <c r="C84" s="265"/>
      <c r="D84" s="266"/>
      <c r="E84" s="261">
        <v>-1792.2</v>
      </c>
      <c r="F84" s="265"/>
      <c r="G84" s="268"/>
    </row>
    <row r="85" spans="1:7" s="137" customFormat="1" ht="21" customHeight="1" hidden="1" thickBot="1">
      <c r="A85" s="158">
        <v>603000</v>
      </c>
      <c r="B85" s="159" t="s">
        <v>58</v>
      </c>
      <c r="C85" s="160">
        <v>0</v>
      </c>
      <c r="D85" s="161"/>
      <c r="E85" s="42"/>
      <c r="F85" s="160"/>
      <c r="G85" s="162"/>
    </row>
    <row r="86" spans="1:7" s="137" customFormat="1" ht="26.25" customHeight="1" thickBot="1">
      <c r="A86" s="123"/>
      <c r="B86" s="105" t="s">
        <v>99</v>
      </c>
      <c r="C86" s="163">
        <f>+C80+C85</f>
        <v>0</v>
      </c>
      <c r="D86" s="163">
        <f>+D80+D85</f>
        <v>0</v>
      </c>
      <c r="E86" s="163">
        <f>+E80+E85</f>
        <v>-3955.2</v>
      </c>
      <c r="F86" s="163"/>
      <c r="G86" s="75"/>
    </row>
    <row r="87" spans="3:7" s="56" customFormat="1" ht="18">
      <c r="C87" s="65"/>
      <c r="D87" s="63"/>
      <c r="E87" s="129"/>
      <c r="F87" s="65"/>
      <c r="G87" s="66"/>
    </row>
    <row r="88" spans="3:7" s="56" customFormat="1" ht="18">
      <c r="C88" s="66"/>
      <c r="D88" s="130"/>
      <c r="E88" s="131"/>
      <c r="F88" s="66"/>
      <c r="G88" s="66"/>
    </row>
    <row r="89" spans="3:7" s="56" customFormat="1" ht="18">
      <c r="C89" s="66"/>
      <c r="D89" s="130"/>
      <c r="E89" s="131"/>
      <c r="F89" s="66"/>
      <c r="G89" s="66"/>
    </row>
    <row r="90" spans="3:7" s="56" customFormat="1" ht="18">
      <c r="C90" s="66"/>
      <c r="D90" s="130"/>
      <c r="E90" s="131"/>
      <c r="F90" s="66"/>
      <c r="G90" s="66"/>
    </row>
    <row r="91" spans="3:7" s="56" customFormat="1" ht="18">
      <c r="C91" s="66"/>
      <c r="D91" s="130"/>
      <c r="E91" s="131"/>
      <c r="F91" s="66"/>
      <c r="G91" s="66"/>
    </row>
    <row r="92" spans="3:7" s="56" customFormat="1" ht="18">
      <c r="C92" s="66"/>
      <c r="D92" s="130"/>
      <c r="E92" s="131"/>
      <c r="F92" s="66"/>
      <c r="G92" s="66"/>
    </row>
    <row r="93" spans="3:7" s="56" customFormat="1" ht="18">
      <c r="C93" s="66"/>
      <c r="D93" s="130"/>
      <c r="E93" s="131"/>
      <c r="F93" s="66"/>
      <c r="G93" s="66"/>
    </row>
    <row r="94" spans="3:7" s="56" customFormat="1" ht="18">
      <c r="C94" s="66"/>
      <c r="D94" s="130"/>
      <c r="E94" s="131"/>
      <c r="F94" s="66"/>
      <c r="G94" s="66"/>
    </row>
    <row r="95" spans="3:7" s="56" customFormat="1" ht="18">
      <c r="C95" s="66"/>
      <c r="D95" s="130"/>
      <c r="E95" s="131"/>
      <c r="F95" s="66"/>
      <c r="G95" s="66"/>
    </row>
    <row r="96" spans="3:7" s="56" customFormat="1" ht="18">
      <c r="C96" s="66"/>
      <c r="D96" s="130"/>
      <c r="E96" s="131"/>
      <c r="F96" s="66"/>
      <c r="G96" s="66"/>
    </row>
    <row r="97" spans="3:7" s="56" customFormat="1" ht="18">
      <c r="C97" s="66"/>
      <c r="D97" s="130"/>
      <c r="E97" s="131"/>
      <c r="F97" s="66"/>
      <c r="G97" s="66"/>
    </row>
    <row r="98" spans="3:7" s="56" customFormat="1" ht="18">
      <c r="C98" s="66"/>
      <c r="D98" s="130"/>
      <c r="E98" s="131"/>
      <c r="F98" s="66"/>
      <c r="G98" s="66"/>
    </row>
    <row r="99" spans="3:7" s="56" customFormat="1" ht="18">
      <c r="C99" s="66"/>
      <c r="D99" s="130"/>
      <c r="E99" s="131"/>
      <c r="F99" s="66"/>
      <c r="G99" s="66"/>
    </row>
    <row r="100" spans="3:7" s="56" customFormat="1" ht="18">
      <c r="C100" s="66"/>
      <c r="D100" s="130"/>
      <c r="E100" s="131"/>
      <c r="F100" s="66"/>
      <c r="G100" s="66"/>
    </row>
    <row r="101" spans="3:7" s="56" customFormat="1" ht="18">
      <c r="C101" s="66"/>
      <c r="D101" s="130"/>
      <c r="E101" s="131"/>
      <c r="F101" s="66"/>
      <c r="G101" s="66"/>
    </row>
    <row r="102" spans="3:7" s="56" customFormat="1" ht="18">
      <c r="C102" s="66"/>
      <c r="D102" s="130"/>
      <c r="E102" s="131"/>
      <c r="F102" s="66"/>
      <c r="G102" s="66"/>
    </row>
    <row r="103" spans="3:7" s="56" customFormat="1" ht="18">
      <c r="C103" s="66"/>
      <c r="D103" s="130"/>
      <c r="E103" s="131"/>
      <c r="F103" s="66"/>
      <c r="G103" s="66"/>
    </row>
    <row r="104" spans="3:7" s="56" customFormat="1" ht="18">
      <c r="C104" s="66"/>
      <c r="D104" s="130"/>
      <c r="E104" s="131"/>
      <c r="F104" s="66"/>
      <c r="G104" s="66"/>
    </row>
    <row r="105" spans="3:7" s="56" customFormat="1" ht="18">
      <c r="C105" s="66"/>
      <c r="D105" s="130"/>
      <c r="E105" s="131"/>
      <c r="F105" s="66"/>
      <c r="G105" s="66"/>
    </row>
    <row r="106" spans="3:7" s="56" customFormat="1" ht="18">
      <c r="C106" s="66"/>
      <c r="D106" s="130"/>
      <c r="E106" s="131"/>
      <c r="F106" s="66"/>
      <c r="G106" s="66"/>
    </row>
    <row r="107" spans="3:7" s="56" customFormat="1" ht="18">
      <c r="C107" s="66"/>
      <c r="D107" s="130"/>
      <c r="E107" s="131"/>
      <c r="F107" s="66"/>
      <c r="G107" s="66"/>
    </row>
    <row r="108" spans="3:7" s="56" customFormat="1" ht="18">
      <c r="C108" s="66"/>
      <c r="D108" s="130"/>
      <c r="E108" s="131"/>
      <c r="F108" s="66"/>
      <c r="G108" s="66"/>
    </row>
    <row r="109" spans="3:7" s="56" customFormat="1" ht="18">
      <c r="C109" s="66"/>
      <c r="D109" s="130"/>
      <c r="E109" s="131"/>
      <c r="F109" s="66"/>
      <c r="G109" s="66"/>
    </row>
    <row r="110" spans="3:7" s="56" customFormat="1" ht="18">
      <c r="C110" s="66"/>
      <c r="D110" s="130"/>
      <c r="E110" s="131"/>
      <c r="F110" s="66"/>
      <c r="G110" s="66"/>
    </row>
    <row r="111" spans="3:7" s="56" customFormat="1" ht="18">
      <c r="C111" s="66"/>
      <c r="D111" s="130"/>
      <c r="E111" s="131"/>
      <c r="F111" s="66"/>
      <c r="G111" s="66"/>
    </row>
    <row r="112" spans="3:7" s="56" customFormat="1" ht="18">
      <c r="C112" s="66"/>
      <c r="D112" s="130"/>
      <c r="E112" s="131"/>
      <c r="F112" s="66"/>
      <c r="G112" s="66"/>
    </row>
    <row r="113" spans="3:7" s="56" customFormat="1" ht="18">
      <c r="C113" s="66"/>
      <c r="D113" s="130"/>
      <c r="E113" s="131"/>
      <c r="F113" s="66"/>
      <c r="G113" s="6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63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showZeros="0" tabSelected="1" zoomScale="75" zoomScaleNormal="75" zoomScaleSheetLayoutView="75" workbookViewId="0" topLeftCell="A20">
      <selection activeCell="B68" sqref="B68"/>
    </sheetView>
  </sheetViews>
  <sheetFormatPr defaultColWidth="9.00390625" defaultRowHeight="12.75"/>
  <cols>
    <col min="1" max="1" width="12.125" style="56" customWidth="1"/>
    <col min="2" max="2" width="99.375" style="56" customWidth="1"/>
    <col min="3" max="3" width="14.75390625" style="56" customWidth="1"/>
    <col min="4" max="4" width="14.75390625" style="130" customWidth="1"/>
    <col min="5" max="5" width="13.00390625" style="56" customWidth="1"/>
    <col min="6" max="6" width="14.25390625" style="56" customWidth="1"/>
    <col min="7" max="7" width="13.875" style="56" customWidth="1"/>
    <col min="8" max="16384" width="9.125" style="56" customWidth="1"/>
  </cols>
  <sheetData>
    <row r="1" spans="1:5" s="69" customFormat="1" ht="77.25" customHeight="1" thickBot="1">
      <c r="A1" s="132" t="s">
        <v>0</v>
      </c>
      <c r="B1" s="133" t="s">
        <v>1</v>
      </c>
      <c r="C1" s="134" t="s">
        <v>114</v>
      </c>
      <c r="D1" s="68" t="s">
        <v>106</v>
      </c>
      <c r="E1" s="135" t="s">
        <v>78</v>
      </c>
    </row>
    <row r="2" spans="1:5" s="37" customFormat="1" ht="26.25" customHeight="1" thickBot="1">
      <c r="A2" s="48"/>
      <c r="B2" s="4" t="s">
        <v>27</v>
      </c>
      <c r="C2" s="136"/>
      <c r="D2" s="136"/>
      <c r="E2" s="77">
        <f aca="true" t="shared" si="0" ref="E2:E26">IF(C2=0,"",$D2/C2*100)</f>
      </c>
    </row>
    <row r="3" spans="1:5" s="2" customFormat="1" ht="23.25" customHeight="1" hidden="1" thickBot="1">
      <c r="A3" s="101">
        <v>10000000</v>
      </c>
      <c r="B3" s="102" t="s">
        <v>2</v>
      </c>
      <c r="C3" s="103">
        <f>+C4+C7</f>
        <v>0</v>
      </c>
      <c r="D3" s="103">
        <f>+D4+D7</f>
        <v>0</v>
      </c>
      <c r="E3" s="108">
        <f t="shared" si="0"/>
      </c>
    </row>
    <row r="4" spans="1:5" s="2" customFormat="1" ht="21" customHeight="1" hidden="1">
      <c r="A4" s="110" t="s">
        <v>109</v>
      </c>
      <c r="B4" s="111" t="s">
        <v>110</v>
      </c>
      <c r="C4" s="82">
        <f>SUM(C5:C6)</f>
        <v>0</v>
      </c>
      <c r="D4" s="112">
        <f>SUM(D5:D6)</f>
        <v>0</v>
      </c>
      <c r="E4" s="113">
        <f t="shared" si="0"/>
      </c>
    </row>
    <row r="5" spans="1:5" s="2" customFormat="1" ht="18.75" customHeight="1" hidden="1">
      <c r="A5" s="38">
        <v>12020000</v>
      </c>
      <c r="B5" s="39" t="s">
        <v>89</v>
      </c>
      <c r="C5" s="40"/>
      <c r="D5" s="41"/>
      <c r="E5" s="109">
        <f t="shared" si="0"/>
      </c>
    </row>
    <row r="6" spans="1:5" s="2" customFormat="1" ht="18.75" hidden="1">
      <c r="A6" s="38">
        <v>12030000</v>
      </c>
      <c r="B6" s="39" t="s">
        <v>34</v>
      </c>
      <c r="C6" s="40"/>
      <c r="D6" s="41"/>
      <c r="E6" s="109">
        <f t="shared" si="0"/>
      </c>
    </row>
    <row r="7" spans="1:5" s="2" customFormat="1" ht="18.75" hidden="1">
      <c r="A7" s="114" t="s">
        <v>111</v>
      </c>
      <c r="B7" s="115" t="s">
        <v>112</v>
      </c>
      <c r="C7" s="46">
        <f>SUM(C8:C9)</f>
        <v>0</v>
      </c>
      <c r="D7" s="116">
        <f>SUM(D8:D9)</f>
        <v>0</v>
      </c>
      <c r="E7" s="117">
        <f t="shared" si="0"/>
      </c>
    </row>
    <row r="8" spans="1:5" s="2" customFormat="1" ht="18.75" hidden="1">
      <c r="A8" s="38">
        <v>19010000</v>
      </c>
      <c r="B8" s="39" t="s">
        <v>35</v>
      </c>
      <c r="C8" s="40"/>
      <c r="D8" s="41"/>
      <c r="E8" s="109">
        <f t="shared" si="0"/>
      </c>
    </row>
    <row r="9" spans="1:5" s="2" customFormat="1" ht="19.5" hidden="1" thickBot="1">
      <c r="A9" s="38">
        <v>19050000</v>
      </c>
      <c r="B9" s="39" t="s">
        <v>11</v>
      </c>
      <c r="C9" s="40"/>
      <c r="D9" s="41"/>
      <c r="E9" s="109">
        <f t="shared" si="0"/>
      </c>
    </row>
    <row r="10" spans="1:5" s="2" customFormat="1" ht="22.5" customHeight="1" thickBot="1">
      <c r="A10" s="101">
        <v>20000000</v>
      </c>
      <c r="B10" s="102" t="s">
        <v>5</v>
      </c>
      <c r="C10" s="103">
        <f>+C11+C14+C17</f>
        <v>1597.4</v>
      </c>
      <c r="D10" s="103">
        <f>+D11+D14+D17</f>
        <v>5378.3</v>
      </c>
      <c r="E10" s="108">
        <f t="shared" si="0"/>
        <v>336.69087266808566</v>
      </c>
    </row>
    <row r="11" spans="1:5" s="2" customFormat="1" ht="20.25" customHeight="1" hidden="1">
      <c r="A11" s="110">
        <v>21000000</v>
      </c>
      <c r="B11" s="111" t="s">
        <v>6</v>
      </c>
      <c r="C11" s="116">
        <f>SUM(C12:C13)</f>
        <v>0</v>
      </c>
      <c r="D11" s="116">
        <f>SUM(D12:D13)</f>
        <v>0</v>
      </c>
      <c r="E11" s="118" t="e">
        <f>+D11/C11*100</f>
        <v>#DIV/0!</v>
      </c>
    </row>
    <row r="12" spans="1:5" s="2" customFormat="1" ht="75" hidden="1">
      <c r="A12" s="38">
        <v>21010000</v>
      </c>
      <c r="B12" s="39" t="s">
        <v>90</v>
      </c>
      <c r="C12" s="40"/>
      <c r="D12" s="41"/>
      <c r="E12" s="109">
        <f t="shared" si="0"/>
      </c>
    </row>
    <row r="13" spans="1:5" s="2" customFormat="1" ht="37.5" hidden="1">
      <c r="A13" s="38">
        <v>21110000</v>
      </c>
      <c r="B13" s="39" t="s">
        <v>91</v>
      </c>
      <c r="C13" s="40"/>
      <c r="D13" s="41"/>
      <c r="E13" s="109">
        <f t="shared" si="0"/>
      </c>
    </row>
    <row r="14" spans="1:5" s="2" customFormat="1" ht="18.75" hidden="1">
      <c r="A14" s="114">
        <v>24000000</v>
      </c>
      <c r="B14" s="115" t="s">
        <v>104</v>
      </c>
      <c r="C14" s="116">
        <f>SUM(C15:C16)</f>
        <v>0</v>
      </c>
      <c r="D14" s="116">
        <f>SUM(D15:D16)</f>
        <v>0</v>
      </c>
      <c r="E14" s="118">
        <f>IF(C14=0,"",IF(D14/C14*100&gt;=200,"В/100",D14/C14*100))</f>
      </c>
    </row>
    <row r="15" spans="1:5" s="2" customFormat="1" ht="18.75" hidden="1">
      <c r="A15" s="38">
        <v>24060000</v>
      </c>
      <c r="B15" s="39" t="s">
        <v>7</v>
      </c>
      <c r="C15" s="40"/>
      <c r="D15" s="41"/>
      <c r="E15" s="109">
        <f t="shared" si="0"/>
      </c>
    </row>
    <row r="16" spans="1:5" s="2" customFormat="1" ht="18.75" hidden="1">
      <c r="A16" s="38">
        <v>24110000</v>
      </c>
      <c r="B16" s="39" t="s">
        <v>67</v>
      </c>
      <c r="C16" s="40"/>
      <c r="D16" s="41"/>
      <c r="E16" s="109">
        <f t="shared" si="0"/>
      </c>
    </row>
    <row r="17" spans="1:5" s="2" customFormat="1" ht="19.5" thickBot="1">
      <c r="A17" s="50">
        <v>25000000</v>
      </c>
      <c r="B17" s="52" t="s">
        <v>10</v>
      </c>
      <c r="C17" s="88">
        <v>1597.4</v>
      </c>
      <c r="D17" s="88">
        <v>5378.3</v>
      </c>
      <c r="E17" s="51">
        <f t="shared" si="0"/>
        <v>336.69087266808566</v>
      </c>
    </row>
    <row r="18" spans="1:5" s="2" customFormat="1" ht="24" customHeight="1" hidden="1" thickBot="1">
      <c r="A18" s="101">
        <v>30000000</v>
      </c>
      <c r="B18" s="102" t="s">
        <v>65</v>
      </c>
      <c r="C18" s="103">
        <f>+C19</f>
        <v>0</v>
      </c>
      <c r="D18" s="103">
        <f>+D19</f>
        <v>0</v>
      </c>
      <c r="E18" s="108">
        <f t="shared" si="0"/>
      </c>
    </row>
    <row r="19" spans="1:5" s="2" customFormat="1" ht="38.25" hidden="1" thickBot="1">
      <c r="A19" s="31">
        <v>31030000</v>
      </c>
      <c r="B19" s="26" t="s">
        <v>92</v>
      </c>
      <c r="C19" s="89"/>
      <c r="D19" s="89">
        <v>0</v>
      </c>
      <c r="E19" s="19">
        <f t="shared" si="0"/>
      </c>
    </row>
    <row r="20" spans="1:5" s="37" customFormat="1" ht="25.5" customHeight="1" thickBot="1">
      <c r="A20" s="34"/>
      <c r="B20" s="105" t="s">
        <v>108</v>
      </c>
      <c r="C20" s="35">
        <f>+C3+C10+C18</f>
        <v>1597.4</v>
      </c>
      <c r="D20" s="35">
        <f>+D3+D10+D18</f>
        <v>5378.3</v>
      </c>
      <c r="E20" s="78">
        <f t="shared" si="0"/>
        <v>336.69087266808566</v>
      </c>
    </row>
    <row r="21" spans="1:5" s="37" customFormat="1" ht="25.5" customHeight="1" hidden="1" thickBot="1">
      <c r="A21" s="101">
        <v>40000000</v>
      </c>
      <c r="B21" s="102" t="s">
        <v>107</v>
      </c>
      <c r="C21" s="103">
        <f>+C22</f>
        <v>0</v>
      </c>
      <c r="D21" s="103">
        <f>+D22</f>
        <v>0</v>
      </c>
      <c r="E21" s="108">
        <f t="shared" si="0"/>
      </c>
    </row>
    <row r="22" spans="1:5" s="2" customFormat="1" ht="23.25" customHeight="1" hidden="1" thickBot="1">
      <c r="A22" s="33">
        <v>41030000</v>
      </c>
      <c r="B22" s="27" t="s">
        <v>9</v>
      </c>
      <c r="C22" s="90">
        <f>SUM(C23:C25)</f>
        <v>0</v>
      </c>
      <c r="D22" s="90">
        <f>SUM(D23:D25)</f>
        <v>0</v>
      </c>
      <c r="E22" s="20">
        <f t="shared" si="0"/>
      </c>
    </row>
    <row r="23" spans="1:5" s="2" customFormat="1" ht="23.25" customHeight="1" hidden="1">
      <c r="A23" s="30">
        <v>41030400</v>
      </c>
      <c r="B23" s="23" t="s">
        <v>113</v>
      </c>
      <c r="C23" s="87"/>
      <c r="D23" s="87"/>
      <c r="E23" s="49">
        <f t="shared" si="0"/>
      </c>
    </row>
    <row r="24" spans="1:5" s="2" customFormat="1" ht="39" customHeight="1" hidden="1">
      <c r="A24" s="30">
        <v>41034400</v>
      </c>
      <c r="B24" s="23" t="s">
        <v>88</v>
      </c>
      <c r="C24" s="87"/>
      <c r="D24" s="87"/>
      <c r="E24" s="49">
        <f t="shared" si="0"/>
      </c>
    </row>
    <row r="25" spans="1:5" s="2" customFormat="1" ht="111.75" customHeight="1" hidden="1" thickBot="1">
      <c r="A25" s="31">
        <v>41036600</v>
      </c>
      <c r="B25" s="25" t="s">
        <v>103</v>
      </c>
      <c r="C25" s="89"/>
      <c r="D25" s="89"/>
      <c r="E25" s="49">
        <f t="shared" si="0"/>
      </c>
    </row>
    <row r="26" spans="1:5" s="37" customFormat="1" ht="27.75" customHeight="1" thickBot="1">
      <c r="A26" s="53"/>
      <c r="B26" s="107" t="s">
        <v>40</v>
      </c>
      <c r="C26" s="91">
        <f>C20+C22</f>
        <v>1597.4</v>
      </c>
      <c r="D26" s="91">
        <f>D20+D22</f>
        <v>5378.3</v>
      </c>
      <c r="E26" s="55">
        <f t="shared" si="0"/>
        <v>336.69087266808566</v>
      </c>
    </row>
    <row r="27" spans="1:5" s="71" customFormat="1" ht="22.5" customHeight="1" thickBot="1">
      <c r="A27" s="127"/>
      <c r="B27" s="4" t="s">
        <v>42</v>
      </c>
      <c r="C27" s="86"/>
      <c r="D27" s="64"/>
      <c r="E27" s="79"/>
    </row>
    <row r="28" spans="1:6" s="220" customFormat="1" ht="18.75">
      <c r="A28" s="245">
        <v>10000</v>
      </c>
      <c r="B28" s="270" t="s">
        <v>45</v>
      </c>
      <c r="C28" s="250">
        <v>20.9</v>
      </c>
      <c r="D28" s="247">
        <v>20</v>
      </c>
      <c r="E28" s="271">
        <f aca="true" t="shared" si="1" ref="E28:E47">IF(C28=0,"",IF(($D28/C28*100)&gt;=200,"В/100",$D28/C28*100))</f>
        <v>95.69377990430623</v>
      </c>
      <c r="F28" s="237"/>
    </row>
    <row r="29" spans="1:6" s="220" customFormat="1" ht="18.75">
      <c r="A29" s="221">
        <v>70000</v>
      </c>
      <c r="B29" s="222" t="s">
        <v>46</v>
      </c>
      <c r="C29" s="223">
        <v>4380.8</v>
      </c>
      <c r="D29" s="224">
        <v>4294.6</v>
      </c>
      <c r="E29" s="271">
        <f t="shared" si="1"/>
        <v>98.03232286340395</v>
      </c>
      <c r="F29" s="272"/>
    </row>
    <row r="30" spans="1:5" s="220" customFormat="1" ht="18.75">
      <c r="A30" s="221">
        <v>80000</v>
      </c>
      <c r="B30" s="222" t="s">
        <v>47</v>
      </c>
      <c r="C30" s="223">
        <v>1055.2</v>
      </c>
      <c r="D30" s="224">
        <v>988.7</v>
      </c>
      <c r="E30" s="273">
        <f t="shared" si="1"/>
        <v>93.69787717968158</v>
      </c>
    </row>
    <row r="31" spans="1:5" s="220" customFormat="1" ht="18.75">
      <c r="A31" s="226">
        <v>90000</v>
      </c>
      <c r="B31" s="227" t="s">
        <v>75</v>
      </c>
      <c r="C31" s="228">
        <v>394.1</v>
      </c>
      <c r="D31" s="229">
        <v>370.4</v>
      </c>
      <c r="E31" s="273">
        <f t="shared" si="1"/>
        <v>93.98629789393553</v>
      </c>
    </row>
    <row r="32" spans="1:5" s="220" customFormat="1" ht="18.75">
      <c r="A32" s="221">
        <v>110000</v>
      </c>
      <c r="B32" s="232" t="s">
        <v>48</v>
      </c>
      <c r="C32" s="228">
        <v>231.6</v>
      </c>
      <c r="D32" s="229">
        <v>231.6</v>
      </c>
      <c r="E32" s="273">
        <f t="shared" si="1"/>
        <v>100</v>
      </c>
    </row>
    <row r="33" spans="1:5" s="220" customFormat="1" ht="18.75" hidden="1">
      <c r="A33" s="226">
        <v>130000</v>
      </c>
      <c r="B33" s="227" t="s">
        <v>50</v>
      </c>
      <c r="C33" s="228"/>
      <c r="D33" s="224"/>
      <c r="E33" s="273">
        <f t="shared" si="1"/>
      </c>
    </row>
    <row r="34" spans="1:5" s="220" customFormat="1" ht="18.75">
      <c r="A34" s="226">
        <v>150000</v>
      </c>
      <c r="B34" s="227" t="s">
        <v>51</v>
      </c>
      <c r="C34" s="228">
        <v>1033.7</v>
      </c>
      <c r="D34" s="229">
        <v>892.8</v>
      </c>
      <c r="E34" s="273">
        <f t="shared" si="1"/>
        <v>86.36935281029311</v>
      </c>
    </row>
    <row r="35" spans="1:5" s="220" customFormat="1" ht="18.75">
      <c r="A35" s="242">
        <v>160000</v>
      </c>
      <c r="B35" s="239" t="s">
        <v>132</v>
      </c>
      <c r="C35" s="243">
        <v>76.5</v>
      </c>
      <c r="D35" s="229">
        <v>76.5</v>
      </c>
      <c r="E35" s="273">
        <f t="shared" si="1"/>
        <v>100</v>
      </c>
    </row>
    <row r="36" spans="1:5" s="220" customFormat="1" ht="17.25" customHeight="1" hidden="1">
      <c r="A36" s="242">
        <v>170000</v>
      </c>
      <c r="B36" s="239" t="s">
        <v>76</v>
      </c>
      <c r="C36" s="243"/>
      <c r="D36" s="229"/>
      <c r="E36" s="273">
        <f t="shared" si="1"/>
      </c>
    </row>
    <row r="37" spans="1:5" s="220" customFormat="1" ht="21.75" customHeight="1" thickBot="1">
      <c r="A37" s="234">
        <v>180000</v>
      </c>
      <c r="B37" s="227" t="s">
        <v>52</v>
      </c>
      <c r="C37" s="235">
        <v>69.3</v>
      </c>
      <c r="D37" s="229">
        <v>69.3</v>
      </c>
      <c r="E37" s="273">
        <f t="shared" si="1"/>
        <v>100</v>
      </c>
    </row>
    <row r="38" spans="1:5" ht="14.25" customHeight="1" hidden="1">
      <c r="A38" s="174" t="s">
        <v>37</v>
      </c>
      <c r="B38" s="170" t="s">
        <v>38</v>
      </c>
      <c r="C38" s="175"/>
      <c r="D38" s="176"/>
      <c r="E38" s="164">
        <f t="shared" si="1"/>
      </c>
    </row>
    <row r="39" spans="1:5" ht="21.75" customHeight="1" hidden="1">
      <c r="A39" s="169">
        <v>210000</v>
      </c>
      <c r="B39" s="170" t="s">
        <v>77</v>
      </c>
      <c r="C39" s="171"/>
      <c r="D39" s="177"/>
      <c r="E39" s="164">
        <f t="shared" si="1"/>
      </c>
    </row>
    <row r="40" spans="1:5" ht="21" customHeight="1" hidden="1">
      <c r="A40" s="169" t="s">
        <v>36</v>
      </c>
      <c r="B40" s="170" t="s">
        <v>54</v>
      </c>
      <c r="C40" s="171"/>
      <c r="D40" s="177"/>
      <c r="E40" s="164">
        <f t="shared" si="1"/>
      </c>
    </row>
    <row r="41" spans="1:5" ht="27.75" customHeight="1" hidden="1">
      <c r="A41" s="165">
        <v>250000</v>
      </c>
      <c r="B41" s="166" t="s">
        <v>53</v>
      </c>
      <c r="C41" s="167"/>
      <c r="D41" s="168"/>
      <c r="E41" s="164">
        <f t="shared" si="1"/>
      </c>
    </row>
    <row r="42" spans="1:5" ht="21.75" customHeight="1" hidden="1">
      <c r="A42" s="178">
        <v>250404</v>
      </c>
      <c r="B42" s="179" t="s">
        <v>22</v>
      </c>
      <c r="C42" s="180"/>
      <c r="D42" s="181"/>
      <c r="E42" s="182">
        <f t="shared" si="1"/>
      </c>
    </row>
    <row r="43" spans="1:5" ht="23.25" customHeight="1" hidden="1" thickBot="1">
      <c r="A43" s="178">
        <v>250913</v>
      </c>
      <c r="B43" s="179" t="s">
        <v>16</v>
      </c>
      <c r="C43" s="180"/>
      <c r="D43" s="181"/>
      <c r="E43" s="182">
        <f t="shared" si="1"/>
      </c>
    </row>
    <row r="44" spans="1:6" s="140" customFormat="1" ht="27" customHeight="1" thickBot="1">
      <c r="A44" s="183"/>
      <c r="B44" s="184" t="s">
        <v>95</v>
      </c>
      <c r="C44" s="185">
        <f>SUM(C28:C41)</f>
        <v>7262.1</v>
      </c>
      <c r="D44" s="186">
        <f>SUM(D28:D41)</f>
        <v>6943.900000000001</v>
      </c>
      <c r="E44" s="187">
        <f t="shared" si="1"/>
        <v>95.61834731000674</v>
      </c>
      <c r="F44" s="139"/>
    </row>
    <row r="45" spans="1:5" ht="40.5" customHeight="1" hidden="1">
      <c r="A45" s="188">
        <v>250354</v>
      </c>
      <c r="B45" s="189" t="s">
        <v>88</v>
      </c>
      <c r="C45" s="167"/>
      <c r="D45" s="168"/>
      <c r="E45" s="164">
        <f t="shared" si="1"/>
      </c>
    </row>
    <row r="46" spans="1:5" ht="111.75" customHeight="1" hidden="1" thickBot="1">
      <c r="A46" s="165">
        <v>250383</v>
      </c>
      <c r="B46" s="166" t="s">
        <v>103</v>
      </c>
      <c r="C46" s="167"/>
      <c r="D46" s="168"/>
      <c r="E46" s="164">
        <f t="shared" si="1"/>
      </c>
    </row>
    <row r="47" spans="1:5" s="71" customFormat="1" ht="29.25" customHeight="1" hidden="1" thickBot="1">
      <c r="A47" s="190"/>
      <c r="B47" s="191" t="s">
        <v>96</v>
      </c>
      <c r="C47" s="185">
        <f>SUM(C44:C46)</f>
        <v>7262.1</v>
      </c>
      <c r="D47" s="186">
        <f>SUM(D44:D46)</f>
        <v>6943.900000000001</v>
      </c>
      <c r="E47" s="187">
        <f t="shared" si="1"/>
        <v>95.61834731000674</v>
      </c>
    </row>
    <row r="48" spans="1:5" s="140" customFormat="1" ht="27.75" customHeight="1" thickBot="1">
      <c r="A48" s="192"/>
      <c r="B48" s="193" t="s">
        <v>55</v>
      </c>
      <c r="C48" s="194"/>
      <c r="D48" s="195"/>
      <c r="E48" s="196"/>
    </row>
    <row r="49" spans="1:5" s="137" customFormat="1" ht="37.5" hidden="1">
      <c r="A49" s="197">
        <v>250908</v>
      </c>
      <c r="B49" s="198" t="s">
        <v>18</v>
      </c>
      <c r="C49" s="199"/>
      <c r="D49" s="200">
        <v>0</v>
      </c>
      <c r="E49" s="201">
        <f>IF(C49=0,"",IF(($D49/C49*100)&gt;=200,"В/100",$D49/C49*100))</f>
      </c>
    </row>
    <row r="50" spans="1:6" s="137" customFormat="1" ht="37.5" hidden="1">
      <c r="A50" s="172">
        <v>250909</v>
      </c>
      <c r="B50" s="202" t="s">
        <v>15</v>
      </c>
      <c r="C50" s="173"/>
      <c r="D50" s="203"/>
      <c r="E50" s="164">
        <f>IF(C50=0,"",IF(($D50/C50*100)&gt;=200,"В/100",$D50/C50*100))</f>
      </c>
      <c r="F50" s="142"/>
    </row>
    <row r="51" spans="1:5" s="275" customFormat="1" ht="20.25" customHeight="1">
      <c r="A51" s="172">
        <v>250911</v>
      </c>
      <c r="B51" s="274" t="s">
        <v>19</v>
      </c>
      <c r="C51" s="173">
        <v>40</v>
      </c>
      <c r="D51" s="203">
        <v>40</v>
      </c>
      <c r="E51" s="164">
        <f>IF(C51=0,"",IF(($D51/C51*100)&gt;=200,"В/100",$D51/C51*100))</f>
        <v>100</v>
      </c>
    </row>
    <row r="52" spans="1:6" s="275" customFormat="1" ht="20.25" customHeight="1" thickBot="1">
      <c r="A52" s="172">
        <v>250912</v>
      </c>
      <c r="B52" s="202" t="s">
        <v>13</v>
      </c>
      <c r="C52" s="173">
        <v>-40</v>
      </c>
      <c r="D52" s="203">
        <v>-40</v>
      </c>
      <c r="E52" s="164">
        <f>IF(C52=0,"",IF(($D52/C52*100)&gt;=200,"В/100",$D52/C52*100))</f>
        <v>100</v>
      </c>
      <c r="F52" s="276"/>
    </row>
    <row r="53" spans="1:6" s="140" customFormat="1" ht="28.5" customHeight="1" thickBot="1">
      <c r="A53" s="183"/>
      <c r="B53" s="184" t="s">
        <v>56</v>
      </c>
      <c r="C53" s="185">
        <f>SUM(C49:C52)</f>
        <v>0</v>
      </c>
      <c r="D53" s="186">
        <f>SUM(D49:D52)</f>
        <v>0</v>
      </c>
      <c r="E53" s="187"/>
      <c r="F53" s="143"/>
    </row>
    <row r="54" spans="1:5" s="140" customFormat="1" ht="24.75" customHeight="1" thickBot="1">
      <c r="A54" s="204"/>
      <c r="B54" s="205" t="s">
        <v>101</v>
      </c>
      <c r="C54" s="206"/>
      <c r="D54" s="207"/>
      <c r="E54" s="208"/>
    </row>
    <row r="55" spans="1:5" s="137" customFormat="1" ht="26.25" customHeight="1" hidden="1">
      <c r="A55" s="209">
        <v>601000</v>
      </c>
      <c r="B55" s="210" t="s">
        <v>71</v>
      </c>
      <c r="C55" s="211">
        <f>+C56+C57</f>
        <v>0</v>
      </c>
      <c r="D55" s="212">
        <f>D56+D57</f>
        <v>0</v>
      </c>
      <c r="E55" s="213"/>
    </row>
    <row r="56" spans="1:5" s="137" customFormat="1" ht="21" customHeight="1" hidden="1">
      <c r="A56" s="178">
        <v>601100</v>
      </c>
      <c r="B56" s="179" t="s">
        <v>70</v>
      </c>
      <c r="C56" s="180"/>
      <c r="D56" s="181">
        <v>0</v>
      </c>
      <c r="E56" s="182"/>
    </row>
    <row r="57" spans="1:5" s="137" customFormat="1" ht="24.75" customHeight="1" hidden="1">
      <c r="A57" s="178">
        <v>601200</v>
      </c>
      <c r="B57" s="179" t="s">
        <v>69</v>
      </c>
      <c r="C57" s="180"/>
      <c r="D57" s="181">
        <v>0</v>
      </c>
      <c r="E57" s="182"/>
    </row>
    <row r="58" spans="1:5" s="220" customFormat="1" ht="18.75">
      <c r="A58" s="226">
        <v>602000</v>
      </c>
      <c r="B58" s="227" t="s">
        <v>68</v>
      </c>
      <c r="C58" s="228"/>
      <c r="D58" s="229">
        <v>1565.6</v>
      </c>
      <c r="E58" s="230"/>
    </row>
    <row r="59" spans="1:5" s="220" customFormat="1" ht="18.75">
      <c r="A59" s="245">
        <v>602100</v>
      </c>
      <c r="B59" s="249" t="s">
        <v>72</v>
      </c>
      <c r="C59" s="250"/>
      <c r="D59" s="247">
        <v>422.4</v>
      </c>
      <c r="E59" s="248"/>
    </row>
    <row r="60" spans="1:5" s="220" customFormat="1" ht="18.75">
      <c r="A60" s="245">
        <v>602200</v>
      </c>
      <c r="B60" s="249" t="s">
        <v>73</v>
      </c>
      <c r="C60" s="250"/>
      <c r="D60" s="247">
        <v>648.9</v>
      </c>
      <c r="E60" s="248"/>
    </row>
    <row r="61" spans="1:9" s="220" customFormat="1" ht="18.75">
      <c r="A61" s="245">
        <v>602300</v>
      </c>
      <c r="B61" s="249" t="s">
        <v>97</v>
      </c>
      <c r="C61" s="250">
        <v>0</v>
      </c>
      <c r="D61" s="247"/>
      <c r="E61" s="248"/>
      <c r="I61" s="277"/>
    </row>
    <row r="62" spans="1:9" s="220" customFormat="1" ht="38.25" thickBot="1">
      <c r="A62" s="245">
        <v>602400</v>
      </c>
      <c r="B62" s="249" t="s">
        <v>39</v>
      </c>
      <c r="C62" s="250"/>
      <c r="D62" s="247">
        <v>1792.1</v>
      </c>
      <c r="E62" s="248"/>
      <c r="I62" s="277"/>
    </row>
    <row r="63" spans="1:9" s="137" customFormat="1" ht="28.5" customHeight="1" thickBot="1">
      <c r="A63" s="183"/>
      <c r="B63" s="184" t="s">
        <v>100</v>
      </c>
      <c r="C63" s="185">
        <f>+C55+C58</f>
        <v>0</v>
      </c>
      <c r="D63" s="186">
        <f>D59-D60+D61+D62</f>
        <v>1565.6</v>
      </c>
      <c r="E63" s="187"/>
      <c r="F63" s="138"/>
      <c r="I63" s="145"/>
    </row>
    <row r="64" spans="3:5" ht="18">
      <c r="C64" s="66"/>
      <c r="D64" s="144"/>
      <c r="E64" s="66"/>
    </row>
    <row r="65" spans="3:5" ht="18">
      <c r="C65" s="66"/>
      <c r="D65" s="131"/>
      <c r="E65" s="66"/>
    </row>
    <row r="66" spans="3:5" ht="18">
      <c r="C66" s="66"/>
      <c r="D66" s="131"/>
      <c r="E66" s="66"/>
    </row>
    <row r="67" spans="3:5" ht="18">
      <c r="C67" s="66"/>
      <c r="D67" s="131"/>
      <c r="E67" s="66"/>
    </row>
    <row r="68" spans="3:5" ht="18">
      <c r="C68" s="66"/>
      <c r="D68" s="131"/>
      <c r="E68" s="66"/>
    </row>
    <row r="69" spans="3:5" ht="18">
      <c r="C69" s="66"/>
      <c r="D69" s="131"/>
      <c r="E69" s="66"/>
    </row>
    <row r="70" spans="3:5" ht="18">
      <c r="C70" s="66"/>
      <c r="D70" s="131"/>
      <c r="E70" s="66"/>
    </row>
    <row r="71" spans="3:5" ht="18">
      <c r="C71" s="66"/>
      <c r="D71" s="131"/>
      <c r="E71" s="66"/>
    </row>
    <row r="72" spans="3:5" ht="18">
      <c r="C72" s="66"/>
      <c r="D72" s="131"/>
      <c r="E72" s="66"/>
    </row>
    <row r="73" spans="3:5" ht="18">
      <c r="C73" s="66"/>
      <c r="D73" s="131"/>
      <c r="E73" s="66"/>
    </row>
    <row r="74" spans="3:5" ht="18">
      <c r="C74" s="66"/>
      <c r="D74" s="131"/>
      <c r="E74" s="66"/>
    </row>
    <row r="75" spans="3:5" ht="18">
      <c r="C75" s="66"/>
      <c r="D75" s="131"/>
      <c r="E75" s="66"/>
    </row>
    <row r="76" spans="3:5" ht="18">
      <c r="C76" s="66"/>
      <c r="D76" s="131"/>
      <c r="E76" s="66"/>
    </row>
    <row r="77" spans="3:5" ht="18">
      <c r="C77" s="66"/>
      <c r="D77" s="131"/>
      <c r="E77" s="66"/>
    </row>
    <row r="78" spans="3:5" ht="18">
      <c r="C78" s="66"/>
      <c r="D78" s="131"/>
      <c r="E78" s="66"/>
    </row>
    <row r="79" spans="3:5" ht="18">
      <c r="C79" s="66"/>
      <c r="D79" s="131"/>
      <c r="E79" s="66"/>
    </row>
    <row r="80" spans="3:5" ht="18">
      <c r="C80" s="66"/>
      <c r="D80" s="131"/>
      <c r="E80" s="66"/>
    </row>
    <row r="81" spans="3:5" ht="18">
      <c r="C81" s="66"/>
      <c r="D81" s="131"/>
      <c r="E81" s="66"/>
    </row>
    <row r="82" spans="3:5" ht="18">
      <c r="C82" s="66"/>
      <c r="D82" s="131"/>
      <c r="E82" s="66"/>
    </row>
    <row r="83" spans="3:5" ht="18">
      <c r="C83" s="66"/>
      <c r="D83" s="131"/>
      <c r="E83" s="66"/>
    </row>
    <row r="84" spans="3:5" ht="18">
      <c r="C84" s="66"/>
      <c r="D84" s="131"/>
      <c r="E84" s="66"/>
    </row>
    <row r="85" spans="3:5" ht="18">
      <c r="C85" s="66"/>
      <c r="D85" s="131"/>
      <c r="E85" s="66"/>
    </row>
    <row r="86" spans="3:5" ht="18">
      <c r="C86" s="66"/>
      <c r="D86" s="131"/>
      <c r="E86" s="66"/>
    </row>
    <row r="87" spans="3:5" ht="18">
      <c r="C87" s="66"/>
      <c r="D87" s="131"/>
      <c r="E87" s="66"/>
    </row>
    <row r="88" spans="3:5" ht="18">
      <c r="C88" s="66"/>
      <c r="D88" s="131"/>
      <c r="E88" s="66"/>
    </row>
    <row r="89" spans="3:5" ht="18">
      <c r="C89" s="66"/>
      <c r="D89" s="131"/>
      <c r="E89" s="66"/>
    </row>
    <row r="90" spans="3:5" ht="18">
      <c r="C90" s="66"/>
      <c r="D90" s="131"/>
      <c r="E90" s="66"/>
    </row>
    <row r="91" spans="3:5" ht="18">
      <c r="C91" s="66"/>
      <c r="D91" s="131"/>
      <c r="E91" s="66"/>
    </row>
    <row r="92" spans="3:5" ht="18">
      <c r="C92" s="66"/>
      <c r="D92" s="131"/>
      <c r="E92" s="66"/>
    </row>
    <row r="93" spans="3:5" ht="18">
      <c r="C93" s="66"/>
      <c r="D93" s="131"/>
      <c r="E93" s="66"/>
    </row>
    <row r="94" spans="3:5" ht="18">
      <c r="C94" s="66"/>
      <c r="D94" s="131"/>
      <c r="E94" s="66"/>
    </row>
    <row r="95" spans="3:5" ht="18">
      <c r="C95" s="66"/>
      <c r="D95" s="131"/>
      <c r="E95" s="66"/>
    </row>
    <row r="96" spans="3:5" ht="18">
      <c r="C96" s="66"/>
      <c r="D96" s="131"/>
      <c r="E96" s="66"/>
    </row>
    <row r="97" spans="3:5" ht="18">
      <c r="C97" s="66"/>
      <c r="D97" s="131"/>
      <c r="E97" s="66"/>
    </row>
    <row r="98" spans="3:5" ht="18">
      <c r="C98" s="66"/>
      <c r="D98" s="131"/>
      <c r="E98" s="66"/>
    </row>
    <row r="99" spans="3:5" ht="18">
      <c r="C99" s="66"/>
      <c r="D99" s="131"/>
      <c r="E99" s="66"/>
    </row>
    <row r="100" spans="3:5" ht="18">
      <c r="C100" s="66"/>
      <c r="D100" s="131"/>
      <c r="E100" s="66"/>
    </row>
    <row r="101" spans="3:5" ht="18">
      <c r="C101" s="66"/>
      <c r="D101" s="131"/>
      <c r="E101" s="66"/>
    </row>
    <row r="102" spans="3:5" ht="18">
      <c r="C102" s="66"/>
      <c r="D102" s="131"/>
      <c r="E102" s="66"/>
    </row>
    <row r="103" spans="3:5" ht="18">
      <c r="C103" s="66"/>
      <c r="D103" s="131"/>
      <c r="E103" s="66"/>
    </row>
    <row r="104" spans="3:5" ht="18">
      <c r="C104" s="66"/>
      <c r="D104" s="131"/>
      <c r="E104" s="66"/>
    </row>
    <row r="105" spans="3:5" ht="18">
      <c r="C105" s="66"/>
      <c r="D105" s="131"/>
      <c r="E105" s="66"/>
    </row>
    <row r="106" spans="3:5" ht="18">
      <c r="C106" s="66"/>
      <c r="D106" s="131"/>
      <c r="E106" s="66"/>
    </row>
    <row r="107" spans="3:5" ht="18">
      <c r="C107" s="66"/>
      <c r="D107" s="131"/>
      <c r="E107" s="66"/>
    </row>
    <row r="108" spans="3:5" ht="18">
      <c r="C108" s="66"/>
      <c r="D108" s="131"/>
      <c r="E108" s="66"/>
    </row>
    <row r="109" spans="3:5" ht="18">
      <c r="C109" s="66"/>
      <c r="E109" s="66"/>
    </row>
    <row r="110" spans="3:5" ht="18">
      <c r="C110" s="66"/>
      <c r="E110" s="66"/>
    </row>
    <row r="111" spans="3:5" ht="18">
      <c r="C111" s="66"/>
      <c r="E111" s="66"/>
    </row>
    <row r="112" spans="3:5" ht="18">
      <c r="C112" s="66"/>
      <c r="E112" s="66"/>
    </row>
    <row r="113" spans="3:5" ht="18">
      <c r="C113" s="66"/>
      <c r="E113" s="66"/>
    </row>
    <row r="114" spans="3:5" ht="18">
      <c r="C114" s="66"/>
      <c r="E114" s="66"/>
    </row>
    <row r="115" spans="3:5" ht="18">
      <c r="C115" s="66"/>
      <c r="E115" s="66"/>
    </row>
    <row r="116" spans="3:5" ht="18">
      <c r="C116" s="66"/>
      <c r="E116" s="66"/>
    </row>
    <row r="117" spans="3:5" ht="18">
      <c r="C117" s="66"/>
      <c r="E117" s="66"/>
    </row>
    <row r="118" spans="3:5" ht="18">
      <c r="C118" s="66"/>
      <c r="E118" s="66"/>
    </row>
    <row r="119" spans="3:5" ht="18">
      <c r="C119" s="66"/>
      <c r="E119" s="66"/>
    </row>
    <row r="120" spans="3:5" ht="18">
      <c r="C120" s="66"/>
      <c r="E120" s="66"/>
    </row>
    <row r="121" spans="3:5" ht="18">
      <c r="C121" s="66"/>
      <c r="E121" s="66"/>
    </row>
    <row r="122" spans="3:5" ht="18">
      <c r="C122" s="66"/>
      <c r="E122" s="66"/>
    </row>
    <row r="123" spans="3:5" ht="18">
      <c r="C123" s="66"/>
      <c r="E123" s="66"/>
    </row>
    <row r="124" spans="3:5" ht="18">
      <c r="C124" s="66"/>
      <c r="E124" s="66"/>
    </row>
    <row r="125" spans="3:5" ht="18">
      <c r="C125" s="66"/>
      <c r="E125" s="66"/>
    </row>
    <row r="126" spans="3:5" ht="18">
      <c r="C126" s="66"/>
      <c r="E126" s="66"/>
    </row>
    <row r="127" spans="3:5" ht="18">
      <c r="C127" s="66"/>
      <c r="E127" s="66"/>
    </row>
    <row r="128" spans="3:5" ht="18">
      <c r="C128" s="66"/>
      <c r="E128" s="66"/>
    </row>
    <row r="129" spans="3:5" ht="18">
      <c r="C129" s="66"/>
      <c r="E129" s="66"/>
    </row>
    <row r="130" spans="3:5" ht="18">
      <c r="C130" s="66"/>
      <c r="E130" s="66"/>
    </row>
    <row r="131" spans="3:5" ht="18">
      <c r="C131" s="66"/>
      <c r="E131" s="66"/>
    </row>
    <row r="132" spans="3:5" ht="18">
      <c r="C132" s="66"/>
      <c r="E132" s="66"/>
    </row>
    <row r="133" spans="3:5" ht="18">
      <c r="C133" s="66"/>
      <c r="E133" s="66"/>
    </row>
    <row r="134" spans="3:5" ht="18">
      <c r="C134" s="66"/>
      <c r="E134" s="66"/>
    </row>
    <row r="135" spans="3:5" ht="18">
      <c r="C135" s="66"/>
      <c r="E135" s="66"/>
    </row>
    <row r="136" spans="3:5" ht="18">
      <c r="C136" s="66"/>
      <c r="E136" s="66"/>
    </row>
    <row r="137" spans="3:5" ht="18">
      <c r="C137" s="66"/>
      <c r="E137" s="66"/>
    </row>
    <row r="138" spans="3:5" ht="18">
      <c r="C138" s="66"/>
      <c r="E138" s="66"/>
    </row>
    <row r="139" spans="3:5" ht="18">
      <c r="C139" s="66"/>
      <c r="E139" s="66"/>
    </row>
    <row r="140" spans="3:5" ht="18">
      <c r="C140" s="66"/>
      <c r="E140" s="66"/>
    </row>
    <row r="141" spans="3:5" ht="18">
      <c r="C141" s="66"/>
      <c r="E141" s="66"/>
    </row>
    <row r="142" spans="3:5" ht="18">
      <c r="C142" s="66"/>
      <c r="E142" s="66"/>
    </row>
    <row r="143" spans="3:5" ht="18">
      <c r="C143" s="66"/>
      <c r="E143" s="66"/>
    </row>
    <row r="144" spans="3:5" ht="18">
      <c r="C144" s="66"/>
      <c r="E144" s="66"/>
    </row>
    <row r="145" spans="3:5" ht="18">
      <c r="C145" s="66"/>
      <c r="E145" s="66"/>
    </row>
    <row r="146" spans="3:5" ht="18">
      <c r="C146" s="66"/>
      <c r="E146" s="66"/>
    </row>
    <row r="147" spans="3:5" ht="18">
      <c r="C147" s="66"/>
      <c r="E147" s="66"/>
    </row>
    <row r="148" spans="3:5" ht="18">
      <c r="C148" s="66"/>
      <c r="E148" s="66"/>
    </row>
    <row r="149" spans="3:5" ht="18">
      <c r="C149" s="66"/>
      <c r="E149" s="66"/>
    </row>
    <row r="150" spans="3:5" ht="18">
      <c r="C150" s="66"/>
      <c r="E150" s="66"/>
    </row>
    <row r="151" spans="3:5" ht="18">
      <c r="C151" s="66"/>
      <c r="E151" s="66"/>
    </row>
    <row r="152" spans="3:5" ht="18">
      <c r="C152" s="66"/>
      <c r="E152" s="66"/>
    </row>
    <row r="153" spans="3:5" ht="18">
      <c r="C153" s="66"/>
      <c r="E153" s="66"/>
    </row>
    <row r="154" spans="3:5" ht="18">
      <c r="C154" s="66"/>
      <c r="E154" s="66"/>
    </row>
    <row r="155" spans="3:5" ht="18">
      <c r="C155" s="66"/>
      <c r="E155" s="66"/>
    </row>
    <row r="156" spans="3:5" ht="18">
      <c r="C156" s="66"/>
      <c r="E156" s="66"/>
    </row>
    <row r="157" spans="3:5" ht="18">
      <c r="C157" s="66"/>
      <c r="E157" s="66"/>
    </row>
    <row r="158" spans="3:5" ht="18">
      <c r="C158" s="66"/>
      <c r="E158" s="66"/>
    </row>
    <row r="159" spans="3:5" ht="18">
      <c r="C159" s="66"/>
      <c r="E159" s="66"/>
    </row>
    <row r="160" spans="3:5" ht="18">
      <c r="C160" s="66"/>
      <c r="E160" s="66"/>
    </row>
    <row r="161" spans="3:5" ht="18">
      <c r="C161" s="66"/>
      <c r="E161" s="66"/>
    </row>
    <row r="162" spans="3:5" ht="18">
      <c r="C162" s="66"/>
      <c r="E162" s="66"/>
    </row>
    <row r="163" spans="3:5" ht="18">
      <c r="C163" s="66"/>
      <c r="E163" s="66"/>
    </row>
    <row r="164" spans="3:5" ht="18">
      <c r="C164" s="66"/>
      <c r="E164" s="66"/>
    </row>
    <row r="165" spans="3:5" ht="18">
      <c r="C165" s="66"/>
      <c r="E165" s="66"/>
    </row>
    <row r="166" spans="3:5" ht="18">
      <c r="C166" s="66"/>
      <c r="E166" s="66"/>
    </row>
    <row r="167" spans="3:5" ht="18">
      <c r="C167" s="66"/>
      <c r="E167" s="66"/>
    </row>
    <row r="168" spans="3:5" ht="18">
      <c r="C168" s="66"/>
      <c r="E168" s="66"/>
    </row>
    <row r="169" spans="3:5" ht="18">
      <c r="C169" s="66"/>
      <c r="E169" s="66"/>
    </row>
    <row r="170" spans="3:5" ht="18">
      <c r="C170" s="66"/>
      <c r="E170" s="66"/>
    </row>
    <row r="171" spans="3:5" ht="18">
      <c r="C171" s="66"/>
      <c r="E171" s="66"/>
    </row>
    <row r="172" spans="3:5" ht="18">
      <c r="C172" s="66"/>
      <c r="E172" s="66"/>
    </row>
    <row r="173" spans="3:5" ht="18">
      <c r="C173" s="66"/>
      <c r="E173" s="66"/>
    </row>
    <row r="174" spans="3:5" ht="18">
      <c r="C174" s="66"/>
      <c r="E174" s="66"/>
    </row>
    <row r="175" spans="3:5" ht="18">
      <c r="C175" s="66"/>
      <c r="E175" s="66"/>
    </row>
    <row r="176" spans="3:5" ht="18">
      <c r="C176" s="66"/>
      <c r="E176" s="66"/>
    </row>
    <row r="177" spans="3:5" ht="18">
      <c r="C177" s="66"/>
      <c r="E177" s="66"/>
    </row>
    <row r="178" spans="3:5" ht="18">
      <c r="C178" s="66"/>
      <c r="E178" s="66"/>
    </row>
    <row r="179" spans="3:5" ht="18">
      <c r="C179" s="66"/>
      <c r="E179" s="66"/>
    </row>
    <row r="180" spans="3:5" ht="18">
      <c r="C180" s="66"/>
      <c r="E180" s="66"/>
    </row>
    <row r="181" spans="3:5" ht="18">
      <c r="C181" s="66"/>
      <c r="E181" s="66"/>
    </row>
    <row r="182" spans="3:5" ht="18">
      <c r="C182" s="66"/>
      <c r="E182" s="66"/>
    </row>
    <row r="183" spans="3:5" ht="18">
      <c r="C183" s="66"/>
      <c r="E183" s="66"/>
    </row>
    <row r="184" spans="3:5" ht="18">
      <c r="C184" s="66"/>
      <c r="E184" s="66"/>
    </row>
    <row r="185" spans="3:5" ht="18">
      <c r="C185" s="66"/>
      <c r="E185" s="66"/>
    </row>
    <row r="186" spans="3:5" ht="18">
      <c r="C186" s="66"/>
      <c r="E186" s="66"/>
    </row>
    <row r="187" spans="3:5" ht="18">
      <c r="C187" s="66"/>
      <c r="E187" s="66"/>
    </row>
    <row r="188" spans="3:5" ht="18">
      <c r="C188" s="66"/>
      <c r="E188" s="66"/>
    </row>
    <row r="189" spans="3:5" ht="18">
      <c r="C189" s="66"/>
      <c r="E189" s="66"/>
    </row>
    <row r="190" spans="3:5" ht="18">
      <c r="C190" s="66"/>
      <c r="E190" s="66"/>
    </row>
    <row r="191" spans="3:5" ht="18">
      <c r="C191" s="66"/>
      <c r="E191" s="66"/>
    </row>
    <row r="192" spans="3:5" ht="18">
      <c r="C192" s="66"/>
      <c r="E192" s="66"/>
    </row>
    <row r="193" spans="3:5" ht="18">
      <c r="C193" s="66"/>
      <c r="E193" s="66"/>
    </row>
    <row r="194" spans="3:5" ht="18">
      <c r="C194" s="66"/>
      <c r="E194" s="66"/>
    </row>
    <row r="195" spans="3:5" ht="18">
      <c r="C195" s="66"/>
      <c r="E195" s="66"/>
    </row>
    <row r="196" spans="3:5" ht="18">
      <c r="C196" s="66"/>
      <c r="E196" s="66"/>
    </row>
    <row r="197" spans="3:5" ht="18">
      <c r="C197" s="66"/>
      <c r="E197" s="66"/>
    </row>
    <row r="198" spans="3:5" ht="18">
      <c r="C198" s="66"/>
      <c r="E198" s="66"/>
    </row>
    <row r="199" spans="3:5" ht="18">
      <c r="C199" s="66"/>
      <c r="E199" s="66"/>
    </row>
    <row r="200" spans="3:5" ht="18">
      <c r="C200" s="66"/>
      <c r="E200" s="66"/>
    </row>
    <row r="201" spans="3:5" ht="18">
      <c r="C201" s="66"/>
      <c r="E201" s="66"/>
    </row>
    <row r="202" spans="3:5" ht="18">
      <c r="C202" s="66"/>
      <c r="E202" s="66"/>
    </row>
    <row r="203" spans="3:5" ht="18">
      <c r="C203" s="66"/>
      <c r="E203" s="66"/>
    </row>
    <row r="204" spans="3:5" ht="18">
      <c r="C204" s="66"/>
      <c r="E204" s="66"/>
    </row>
    <row r="205" spans="3:5" ht="18">
      <c r="C205" s="66"/>
      <c r="E205" s="66"/>
    </row>
    <row r="206" spans="3:5" ht="18">
      <c r="C206" s="66"/>
      <c r="E206" s="66"/>
    </row>
    <row r="207" spans="3:5" ht="18">
      <c r="C207" s="66"/>
      <c r="E207" s="66"/>
    </row>
    <row r="208" spans="3:5" ht="18">
      <c r="C208" s="66"/>
      <c r="E208" s="66"/>
    </row>
    <row r="209" spans="3:5" ht="18">
      <c r="C209" s="66"/>
      <c r="E209" s="66"/>
    </row>
    <row r="210" spans="3:5" ht="18">
      <c r="C210" s="66"/>
      <c r="E210" s="66"/>
    </row>
    <row r="211" spans="3:5" ht="18">
      <c r="C211" s="66"/>
      <c r="E211" s="66"/>
    </row>
    <row r="212" spans="3:5" ht="18">
      <c r="C212" s="66"/>
      <c r="E212" s="66"/>
    </row>
    <row r="213" spans="3:5" ht="18">
      <c r="C213" s="66"/>
      <c r="E213" s="66"/>
    </row>
    <row r="214" spans="3:5" ht="18">
      <c r="C214" s="66"/>
      <c r="E214" s="66"/>
    </row>
    <row r="215" spans="3:5" ht="18">
      <c r="C215" s="66"/>
      <c r="E215" s="66"/>
    </row>
    <row r="216" spans="3:5" ht="18">
      <c r="C216" s="66"/>
      <c r="E216" s="66"/>
    </row>
    <row r="217" spans="3:5" ht="18">
      <c r="C217" s="66"/>
      <c r="E217" s="66"/>
    </row>
    <row r="218" spans="3:5" ht="18">
      <c r="C218" s="66"/>
      <c r="E218" s="66"/>
    </row>
    <row r="219" spans="3:5" ht="18">
      <c r="C219" s="66"/>
      <c r="E219" s="66"/>
    </row>
    <row r="220" spans="3:5" ht="18">
      <c r="C220" s="66"/>
      <c r="E220" s="66"/>
    </row>
    <row r="221" spans="3:5" ht="18">
      <c r="C221" s="66"/>
      <c r="E221" s="66"/>
    </row>
    <row r="222" spans="3:5" ht="18">
      <c r="C222" s="66"/>
      <c r="E222" s="66"/>
    </row>
    <row r="223" spans="3:5" ht="18">
      <c r="C223" s="66"/>
      <c r="E223" s="66"/>
    </row>
    <row r="224" spans="3:5" ht="18">
      <c r="C224" s="66"/>
      <c r="E224" s="66"/>
    </row>
    <row r="225" spans="3:5" ht="18">
      <c r="C225" s="66"/>
      <c r="E225" s="66"/>
    </row>
    <row r="226" spans="3:5" ht="18">
      <c r="C226" s="66"/>
      <c r="E226" s="66"/>
    </row>
    <row r="227" spans="3:5" ht="18">
      <c r="C227" s="66"/>
      <c r="E227" s="66"/>
    </row>
    <row r="228" spans="3:5" ht="18">
      <c r="C228" s="66"/>
      <c r="E228" s="66"/>
    </row>
    <row r="229" spans="3:5" ht="18">
      <c r="C229" s="66"/>
      <c r="E229" s="66"/>
    </row>
    <row r="230" spans="3:5" ht="18">
      <c r="C230" s="66"/>
      <c r="E230" s="66"/>
    </row>
    <row r="231" spans="3:5" ht="18">
      <c r="C231" s="66"/>
      <c r="E231" s="66"/>
    </row>
    <row r="232" spans="3:5" ht="18">
      <c r="C232" s="66"/>
      <c r="E232" s="66"/>
    </row>
    <row r="233" spans="3:5" ht="18">
      <c r="C233" s="66"/>
      <c r="E233" s="66"/>
    </row>
    <row r="234" spans="3:5" ht="18">
      <c r="C234" s="66"/>
      <c r="E234" s="66"/>
    </row>
    <row r="235" spans="3:5" ht="18">
      <c r="C235" s="66"/>
      <c r="E235" s="66"/>
    </row>
    <row r="236" spans="3:5" ht="18">
      <c r="C236" s="66"/>
      <c r="E236" s="66"/>
    </row>
    <row r="237" spans="3:5" ht="18">
      <c r="C237" s="66"/>
      <c r="E237" s="66"/>
    </row>
    <row r="238" spans="3:5" ht="18">
      <c r="C238" s="66"/>
      <c r="E238" s="66"/>
    </row>
    <row r="239" spans="3:5" ht="18">
      <c r="C239" s="66"/>
      <c r="E239" s="66"/>
    </row>
    <row r="240" spans="3:5" ht="18">
      <c r="C240" s="66"/>
      <c r="E240" s="66"/>
    </row>
    <row r="241" spans="3:5" ht="18">
      <c r="C241" s="66"/>
      <c r="E241" s="66"/>
    </row>
    <row r="242" spans="3:5" ht="18">
      <c r="C242" s="66"/>
      <c r="E242" s="66"/>
    </row>
    <row r="243" spans="3:5" ht="18">
      <c r="C243" s="66"/>
      <c r="E243" s="66"/>
    </row>
    <row r="244" spans="3:5" ht="18">
      <c r="C244" s="66"/>
      <c r="E244" s="66"/>
    </row>
    <row r="245" spans="3:5" ht="18">
      <c r="C245" s="66"/>
      <c r="E245" s="66"/>
    </row>
    <row r="246" spans="3:5" ht="18">
      <c r="C246" s="66"/>
      <c r="E246" s="66"/>
    </row>
    <row r="247" spans="3:5" ht="18">
      <c r="C247" s="66"/>
      <c r="E247" s="66"/>
    </row>
    <row r="248" spans="3:5" ht="18">
      <c r="C248" s="66"/>
      <c r="E248" s="66"/>
    </row>
    <row r="249" spans="3:5" ht="18">
      <c r="C249" s="66"/>
      <c r="E249" s="66"/>
    </row>
    <row r="250" spans="3:5" ht="18">
      <c r="C250" s="66"/>
      <c r="E250" s="66"/>
    </row>
    <row r="251" spans="3:5" ht="18">
      <c r="C251" s="66"/>
      <c r="E251" s="66"/>
    </row>
    <row r="252" spans="3:5" ht="18">
      <c r="C252" s="66"/>
      <c r="E252" s="66"/>
    </row>
    <row r="253" spans="3:5" ht="18">
      <c r="C253" s="66"/>
      <c r="E253" s="66"/>
    </row>
    <row r="254" spans="3:5" ht="18">
      <c r="C254" s="66"/>
      <c r="E254" s="66"/>
    </row>
    <row r="255" spans="3:5" ht="18">
      <c r="C255" s="66"/>
      <c r="E255" s="66"/>
    </row>
    <row r="256" spans="3:5" ht="18">
      <c r="C256" s="66"/>
      <c r="E256" s="66"/>
    </row>
    <row r="257" spans="3:5" ht="18">
      <c r="C257" s="66"/>
      <c r="E257" s="66"/>
    </row>
    <row r="258" spans="3:5" ht="18">
      <c r="C258" s="66"/>
      <c r="E258" s="66"/>
    </row>
    <row r="259" spans="3:5" ht="18">
      <c r="C259" s="66"/>
      <c r="E259" s="66"/>
    </row>
    <row r="260" spans="3:5" ht="18">
      <c r="C260" s="66"/>
      <c r="E260" s="66"/>
    </row>
    <row r="261" spans="3:5" ht="18">
      <c r="C261" s="66"/>
      <c r="E261" s="66"/>
    </row>
    <row r="262" spans="3:5" ht="18">
      <c r="C262" s="66"/>
      <c r="E262" s="66"/>
    </row>
    <row r="263" spans="3:5" ht="18">
      <c r="C263" s="66"/>
      <c r="E263" s="66"/>
    </row>
    <row r="264" spans="3:5" ht="18">
      <c r="C264" s="66"/>
      <c r="E264" s="66"/>
    </row>
    <row r="265" spans="3:5" ht="18">
      <c r="C265" s="66"/>
      <c r="E265" s="66"/>
    </row>
    <row r="266" spans="3:5" ht="18">
      <c r="C266" s="66"/>
      <c r="E266" s="66"/>
    </row>
    <row r="267" spans="3:5" ht="18">
      <c r="C267" s="66"/>
      <c r="E267" s="66"/>
    </row>
    <row r="268" spans="3:5" ht="18">
      <c r="C268" s="66"/>
      <c r="E268" s="66"/>
    </row>
    <row r="269" spans="3:5" ht="18">
      <c r="C269" s="66"/>
      <c r="E269" s="66"/>
    </row>
    <row r="270" spans="3:5" ht="18">
      <c r="C270" s="66"/>
      <c r="E270" s="66"/>
    </row>
    <row r="271" spans="3:5" ht="18">
      <c r="C271" s="66"/>
      <c r="E271" s="66"/>
    </row>
    <row r="272" spans="3:5" ht="18">
      <c r="C272" s="66"/>
      <c r="E272" s="66"/>
    </row>
    <row r="273" spans="3:5" ht="18">
      <c r="C273" s="66"/>
      <c r="E273" s="66"/>
    </row>
    <row r="274" spans="3:5" ht="18">
      <c r="C274" s="66"/>
      <c r="E274" s="66"/>
    </row>
    <row r="275" spans="3:5" ht="18">
      <c r="C275" s="66"/>
      <c r="E275" s="66"/>
    </row>
    <row r="276" spans="3:5" ht="18">
      <c r="C276" s="66"/>
      <c r="E276" s="66"/>
    </row>
    <row r="277" spans="3:5" ht="18">
      <c r="C277" s="66"/>
      <c r="E277" s="66"/>
    </row>
    <row r="278" spans="3:5" ht="18">
      <c r="C278" s="66"/>
      <c r="E278" s="66"/>
    </row>
    <row r="279" spans="3:5" ht="18">
      <c r="C279" s="66"/>
      <c r="E279" s="66"/>
    </row>
    <row r="280" spans="3:5" ht="18">
      <c r="C280" s="66"/>
      <c r="E280" s="66"/>
    </row>
    <row r="281" spans="3:5" ht="18">
      <c r="C281" s="66"/>
      <c r="E281" s="66"/>
    </row>
    <row r="282" spans="3:5" ht="18">
      <c r="C282" s="66"/>
      <c r="E282" s="66"/>
    </row>
    <row r="283" spans="3:5" ht="18">
      <c r="C283" s="66"/>
      <c r="E283" s="66"/>
    </row>
    <row r="284" spans="3:5" ht="18">
      <c r="C284" s="66"/>
      <c r="E284" s="66"/>
    </row>
    <row r="285" spans="3:5" ht="18">
      <c r="C285" s="66"/>
      <c r="E285" s="66"/>
    </row>
    <row r="286" spans="3:5" ht="18">
      <c r="C286" s="66"/>
      <c r="E286" s="66"/>
    </row>
    <row r="287" spans="3:5" ht="18">
      <c r="C287" s="66"/>
      <c r="E287" s="66"/>
    </row>
    <row r="288" spans="3:5" ht="18">
      <c r="C288" s="66"/>
      <c r="E288" s="66"/>
    </row>
    <row r="289" spans="3:5" ht="18">
      <c r="C289" s="66"/>
      <c r="E289" s="66"/>
    </row>
    <row r="290" spans="3:5" ht="18">
      <c r="C290" s="66"/>
      <c r="E290" s="66"/>
    </row>
    <row r="291" spans="3:5" ht="18">
      <c r="C291" s="66"/>
      <c r="E291" s="66"/>
    </row>
    <row r="292" spans="3:5" ht="18">
      <c r="C292" s="66"/>
      <c r="E292" s="66"/>
    </row>
    <row r="293" spans="3:5" ht="18">
      <c r="C293" s="66"/>
      <c r="E293" s="66"/>
    </row>
    <row r="294" spans="3:5" ht="18">
      <c r="C294" s="66"/>
      <c r="E294" s="66"/>
    </row>
    <row r="295" spans="3:5" ht="18">
      <c r="C295" s="66"/>
      <c r="E295" s="66"/>
    </row>
    <row r="296" spans="3:5" ht="18">
      <c r="C296" s="66"/>
      <c r="E296" s="66"/>
    </row>
    <row r="297" spans="3:5" ht="18">
      <c r="C297" s="66"/>
      <c r="E297" s="66"/>
    </row>
    <row r="298" spans="3:5" ht="18">
      <c r="C298" s="66"/>
      <c r="E298" s="66"/>
    </row>
    <row r="299" spans="3:5" ht="18">
      <c r="C299" s="66"/>
      <c r="E299" s="66"/>
    </row>
    <row r="300" spans="3:5" ht="18">
      <c r="C300" s="66"/>
      <c r="E300" s="66"/>
    </row>
    <row r="301" spans="3:5" ht="18">
      <c r="C301" s="66"/>
      <c r="E301" s="66"/>
    </row>
    <row r="302" spans="3:5" ht="18">
      <c r="C302" s="66"/>
      <c r="E302" s="66"/>
    </row>
    <row r="303" spans="3:5" ht="18">
      <c r="C303" s="66"/>
      <c r="E303" s="66"/>
    </row>
    <row r="304" spans="3:5" ht="18">
      <c r="C304" s="66"/>
      <c r="E304" s="66"/>
    </row>
    <row r="305" spans="3:5" ht="18">
      <c r="C305" s="66"/>
      <c r="E305" s="66"/>
    </row>
    <row r="306" spans="3:5" ht="18">
      <c r="C306" s="66"/>
      <c r="E306" s="66"/>
    </row>
    <row r="307" spans="3:5" ht="18">
      <c r="C307" s="66"/>
      <c r="E307" s="66"/>
    </row>
    <row r="308" spans="3:5" ht="18">
      <c r="C308" s="66"/>
      <c r="E308" s="66"/>
    </row>
    <row r="309" spans="3:5" ht="18">
      <c r="C309" s="66"/>
      <c r="E309" s="66"/>
    </row>
    <row r="310" spans="3:5" ht="18">
      <c r="C310" s="66"/>
      <c r="E310" s="66"/>
    </row>
    <row r="311" spans="3:5" ht="18">
      <c r="C311" s="66"/>
      <c r="E311" s="66"/>
    </row>
    <row r="312" spans="3:5" ht="18">
      <c r="C312" s="66"/>
      <c r="E312" s="66"/>
    </row>
    <row r="313" spans="3:5" ht="18">
      <c r="C313" s="66"/>
      <c r="E313" s="66"/>
    </row>
    <row r="314" spans="3:5" ht="18">
      <c r="C314" s="66"/>
      <c r="E314" s="66"/>
    </row>
    <row r="315" spans="3:5" ht="18">
      <c r="C315" s="66"/>
      <c r="E315" s="66"/>
    </row>
    <row r="316" spans="3:5" ht="18">
      <c r="C316" s="66"/>
      <c r="E316" s="66"/>
    </row>
    <row r="317" spans="3:5" ht="18">
      <c r="C317" s="66"/>
      <c r="E317" s="66"/>
    </row>
    <row r="318" spans="3:5" ht="18">
      <c r="C318" s="66"/>
      <c r="E318" s="66"/>
    </row>
    <row r="319" spans="3:5" ht="18">
      <c r="C319" s="66"/>
      <c r="E319" s="66"/>
    </row>
    <row r="320" spans="3:5" ht="18">
      <c r="C320" s="66"/>
      <c r="E320" s="66"/>
    </row>
    <row r="321" spans="3:5" ht="18">
      <c r="C321" s="66"/>
      <c r="E321" s="66"/>
    </row>
    <row r="322" spans="3:5" ht="18">
      <c r="C322" s="66"/>
      <c r="E322" s="66"/>
    </row>
    <row r="323" spans="3:5" ht="18">
      <c r="C323" s="66"/>
      <c r="E323" s="66"/>
    </row>
    <row r="324" spans="3:5" ht="18">
      <c r="C324" s="66"/>
      <c r="E324" s="66"/>
    </row>
    <row r="325" spans="3:5" ht="18">
      <c r="C325" s="66"/>
      <c r="E325" s="66"/>
    </row>
    <row r="326" spans="3:5" ht="18">
      <c r="C326" s="66"/>
      <c r="E326" s="66"/>
    </row>
    <row r="327" spans="3:5" ht="18">
      <c r="C327" s="66"/>
      <c r="E327" s="66"/>
    </row>
    <row r="328" spans="3:5" ht="18">
      <c r="C328" s="66"/>
      <c r="E328" s="66"/>
    </row>
    <row r="329" spans="3:5" ht="18">
      <c r="C329" s="66"/>
      <c r="E329" s="66"/>
    </row>
    <row r="330" spans="3:5" ht="18">
      <c r="C330" s="66"/>
      <c r="E330" s="66"/>
    </row>
    <row r="331" spans="3:5" ht="18">
      <c r="C331" s="66"/>
      <c r="E331" s="66"/>
    </row>
    <row r="332" spans="3:5" ht="18">
      <c r="C332" s="66"/>
      <c r="E332" s="66"/>
    </row>
    <row r="333" spans="3:5" ht="18">
      <c r="C333" s="66"/>
      <c r="E333" s="66"/>
    </row>
    <row r="334" spans="3:5" ht="18">
      <c r="C334" s="66"/>
      <c r="E334" s="66"/>
    </row>
    <row r="335" spans="3:5" ht="18">
      <c r="C335" s="66"/>
      <c r="E335" s="66"/>
    </row>
    <row r="336" spans="3:5" ht="18">
      <c r="C336" s="66"/>
      <c r="E336" s="66"/>
    </row>
    <row r="337" spans="3:5" ht="18">
      <c r="C337" s="66"/>
      <c r="E337" s="66"/>
    </row>
    <row r="338" spans="3:5" ht="18">
      <c r="C338" s="66"/>
      <c r="E338" s="66"/>
    </row>
    <row r="339" spans="3:5" ht="18">
      <c r="C339" s="66"/>
      <c r="E339" s="66"/>
    </row>
    <row r="340" spans="3:5" ht="18">
      <c r="C340" s="66"/>
      <c r="E340" s="66"/>
    </row>
    <row r="341" spans="3:5" ht="18">
      <c r="C341" s="66"/>
      <c r="E341" s="66"/>
    </row>
    <row r="342" spans="3:5" ht="18">
      <c r="C342" s="66"/>
      <c r="E342" s="66"/>
    </row>
    <row r="343" spans="3:5" ht="18">
      <c r="C343" s="66"/>
      <c r="E343" s="66"/>
    </row>
    <row r="344" spans="3:5" ht="18">
      <c r="C344" s="66"/>
      <c r="E344" s="66"/>
    </row>
    <row r="345" spans="3:5" ht="18">
      <c r="C345" s="66"/>
      <c r="E345" s="66"/>
    </row>
    <row r="346" spans="3:5" ht="18">
      <c r="C346" s="66"/>
      <c r="E346" s="66"/>
    </row>
    <row r="347" spans="3:5" ht="18">
      <c r="C347" s="66"/>
      <c r="E347" s="66"/>
    </row>
    <row r="348" spans="3:5" ht="18">
      <c r="C348" s="66"/>
      <c r="E348" s="66"/>
    </row>
    <row r="349" spans="3:5" ht="18">
      <c r="C349" s="66"/>
      <c r="E349" s="66"/>
    </row>
    <row r="350" spans="3:5" ht="18">
      <c r="C350" s="66"/>
      <c r="E350" s="66"/>
    </row>
    <row r="351" spans="3:5" ht="18">
      <c r="C351" s="66"/>
      <c r="E351" s="66"/>
    </row>
    <row r="352" spans="3:5" ht="18">
      <c r="C352" s="66"/>
      <c r="E352" s="66"/>
    </row>
    <row r="353" spans="3:5" ht="18">
      <c r="C353" s="66"/>
      <c r="E353" s="66"/>
    </row>
    <row r="354" spans="3:5" ht="18">
      <c r="C354" s="66"/>
      <c r="E354" s="66"/>
    </row>
    <row r="355" spans="3:5" ht="18">
      <c r="C355" s="66"/>
      <c r="E355" s="66"/>
    </row>
    <row r="356" spans="3:5" ht="18">
      <c r="C356" s="66"/>
      <c r="E356" s="66"/>
    </row>
    <row r="357" spans="3:5" ht="18">
      <c r="C357" s="66"/>
      <c r="E357" s="66"/>
    </row>
    <row r="358" spans="3:5" ht="18">
      <c r="C358" s="66"/>
      <c r="E358" s="66"/>
    </row>
    <row r="359" spans="3:5" ht="18">
      <c r="C359" s="66"/>
      <c r="E359" s="66"/>
    </row>
    <row r="360" spans="3:5" ht="18">
      <c r="C360" s="66"/>
      <c r="E360" s="66"/>
    </row>
    <row r="361" spans="3:5" ht="18">
      <c r="C361" s="66"/>
      <c r="E361" s="66"/>
    </row>
    <row r="362" spans="3:5" ht="18">
      <c r="C362" s="66"/>
      <c r="E362" s="66"/>
    </row>
    <row r="363" spans="3:5" ht="18">
      <c r="C363" s="66"/>
      <c r="E363" s="66"/>
    </row>
    <row r="364" spans="3:5" ht="18">
      <c r="C364" s="66"/>
      <c r="E364" s="66"/>
    </row>
    <row r="365" spans="3:5" ht="18">
      <c r="C365" s="66"/>
      <c r="E365" s="66"/>
    </row>
    <row r="366" spans="3:5" ht="18">
      <c r="C366" s="66"/>
      <c r="E366" s="66"/>
    </row>
    <row r="367" spans="3:5" ht="18">
      <c r="C367" s="66"/>
      <c r="E367" s="66"/>
    </row>
    <row r="368" spans="3:5" ht="18">
      <c r="C368" s="66"/>
      <c r="E368" s="66"/>
    </row>
    <row r="369" spans="3:5" ht="18">
      <c r="C369" s="66"/>
      <c r="E369" s="66"/>
    </row>
    <row r="370" spans="3:5" ht="18">
      <c r="C370" s="66"/>
      <c r="E370" s="66"/>
    </row>
    <row r="371" spans="3:5" ht="18">
      <c r="C371" s="66"/>
      <c r="E371" s="66"/>
    </row>
    <row r="372" spans="3:5" ht="18">
      <c r="C372" s="66"/>
      <c r="E372" s="66"/>
    </row>
    <row r="373" spans="3:5" ht="18">
      <c r="C373" s="66"/>
      <c r="E373" s="66"/>
    </row>
    <row r="374" spans="3:5" ht="18">
      <c r="C374" s="66"/>
      <c r="E374" s="66"/>
    </row>
    <row r="375" spans="3:5" ht="18">
      <c r="C375" s="66"/>
      <c r="E375" s="66"/>
    </row>
    <row r="376" spans="3:5" ht="18">
      <c r="C376" s="66"/>
      <c r="E376" s="66"/>
    </row>
    <row r="377" spans="3:5" ht="18">
      <c r="C377" s="66"/>
      <c r="E377" s="66"/>
    </row>
    <row r="378" spans="3:5" ht="18">
      <c r="C378" s="66"/>
      <c r="E378" s="66"/>
    </row>
    <row r="379" spans="3:5" ht="18">
      <c r="C379" s="66"/>
      <c r="E379" s="66"/>
    </row>
    <row r="380" spans="3:5" ht="18">
      <c r="C380" s="66"/>
      <c r="E380" s="66"/>
    </row>
    <row r="381" spans="3:5" ht="18">
      <c r="C381" s="66"/>
      <c r="E381" s="66"/>
    </row>
    <row r="382" spans="3:5" ht="18">
      <c r="C382" s="66"/>
      <c r="E382" s="66"/>
    </row>
    <row r="383" spans="3:5" ht="18">
      <c r="C383" s="66"/>
      <c r="E383" s="66"/>
    </row>
    <row r="384" spans="3:5" ht="18">
      <c r="C384" s="66"/>
      <c r="E384" s="66"/>
    </row>
    <row r="385" spans="3:5" ht="18">
      <c r="C385" s="66"/>
      <c r="E385" s="66"/>
    </row>
    <row r="386" spans="3:5" ht="18">
      <c r="C386" s="66"/>
      <c r="E386" s="66"/>
    </row>
    <row r="387" spans="3:5" ht="18">
      <c r="C387" s="66"/>
      <c r="E387" s="66"/>
    </row>
    <row r="388" spans="3:5" ht="18">
      <c r="C388" s="66"/>
      <c r="E388" s="66"/>
    </row>
    <row r="389" spans="3:5" ht="18">
      <c r="C389" s="66"/>
      <c r="E389" s="66"/>
    </row>
    <row r="390" spans="3:5" ht="18">
      <c r="C390" s="66"/>
      <c r="E390" s="66"/>
    </row>
    <row r="391" spans="3:5" ht="18">
      <c r="C391" s="66"/>
      <c r="E391" s="66"/>
    </row>
    <row r="392" spans="3:5" ht="18">
      <c r="C392" s="66"/>
      <c r="E392" s="66"/>
    </row>
    <row r="393" spans="3:5" ht="18">
      <c r="C393" s="66"/>
      <c r="E393" s="66"/>
    </row>
    <row r="394" spans="3:5" ht="18">
      <c r="C394" s="66"/>
      <c r="E394" s="66"/>
    </row>
    <row r="395" spans="3:5" ht="18">
      <c r="C395" s="66"/>
      <c r="E395" s="66"/>
    </row>
    <row r="396" spans="3:5" ht="18">
      <c r="C396" s="66"/>
      <c r="E396" s="66"/>
    </row>
    <row r="397" spans="3:5" ht="18">
      <c r="C397" s="66"/>
      <c r="E397" s="66"/>
    </row>
    <row r="398" spans="3:5" ht="18">
      <c r="C398" s="66"/>
      <c r="E398" s="66"/>
    </row>
    <row r="399" spans="3:5" ht="18">
      <c r="C399" s="66"/>
      <c r="E399" s="66"/>
    </row>
    <row r="400" spans="3:5" ht="18">
      <c r="C400" s="66"/>
      <c r="E400" s="66"/>
    </row>
    <row r="401" spans="3:5" ht="18">
      <c r="C401" s="66"/>
      <c r="E401" s="66"/>
    </row>
    <row r="402" spans="3:5" ht="18">
      <c r="C402" s="66"/>
      <c r="E402" s="66"/>
    </row>
    <row r="403" spans="3:5" ht="18">
      <c r="C403" s="66"/>
      <c r="E403" s="66"/>
    </row>
    <row r="404" spans="3:5" ht="18">
      <c r="C404" s="66"/>
      <c r="E404" s="66"/>
    </row>
    <row r="405" spans="3:5" ht="18">
      <c r="C405" s="66"/>
      <c r="E405" s="66"/>
    </row>
    <row r="406" spans="3:5" ht="18">
      <c r="C406" s="66"/>
      <c r="E406" s="66"/>
    </row>
    <row r="407" spans="3:5" ht="18">
      <c r="C407" s="66"/>
      <c r="E407" s="66"/>
    </row>
    <row r="408" spans="3:5" ht="18">
      <c r="C408" s="66"/>
      <c r="E408" s="66"/>
    </row>
    <row r="409" spans="3:5" ht="18">
      <c r="C409" s="66"/>
      <c r="E409" s="66"/>
    </row>
    <row r="410" spans="3:5" ht="18">
      <c r="C410" s="66"/>
      <c r="E410" s="66"/>
    </row>
    <row r="411" spans="3:5" ht="18">
      <c r="C411" s="66"/>
      <c r="E411" s="66"/>
    </row>
    <row r="412" spans="3:5" ht="18">
      <c r="C412" s="66"/>
      <c r="E412" s="66"/>
    </row>
    <row r="413" spans="3:5" ht="18">
      <c r="C413" s="66"/>
      <c r="E413" s="66"/>
    </row>
    <row r="414" spans="3:5" ht="18">
      <c r="C414" s="66"/>
      <c r="E414" s="66"/>
    </row>
    <row r="415" spans="3:5" ht="18">
      <c r="C415" s="66"/>
      <c r="E415" s="66"/>
    </row>
    <row r="416" spans="3:5" ht="18">
      <c r="C416" s="66"/>
      <c r="E416" s="66"/>
    </row>
    <row r="417" spans="3:5" ht="18">
      <c r="C417" s="66"/>
      <c r="E417" s="66"/>
    </row>
    <row r="418" spans="3:5" ht="18">
      <c r="C418" s="66"/>
      <c r="E418" s="66"/>
    </row>
    <row r="419" spans="3:5" ht="18">
      <c r="C419" s="66"/>
      <c r="E419" s="66"/>
    </row>
    <row r="420" spans="3:5" ht="18">
      <c r="C420" s="66"/>
      <c r="E420" s="66"/>
    </row>
    <row r="421" spans="3:5" ht="18">
      <c r="C421" s="66"/>
      <c r="E421" s="66"/>
    </row>
    <row r="422" spans="3:5" ht="18">
      <c r="C422" s="66"/>
      <c r="E422" s="66"/>
    </row>
    <row r="423" spans="3:5" ht="18">
      <c r="C423" s="66"/>
      <c r="E423" s="66"/>
    </row>
    <row r="424" spans="3:5" ht="18">
      <c r="C424" s="66"/>
      <c r="E424" s="66"/>
    </row>
    <row r="425" spans="3:5" ht="18">
      <c r="C425" s="66"/>
      <c r="E425" s="66"/>
    </row>
    <row r="426" spans="3:5" ht="18">
      <c r="C426" s="66"/>
      <c r="E426" s="66"/>
    </row>
    <row r="427" spans="3:5" ht="18">
      <c r="C427" s="66"/>
      <c r="E427" s="66"/>
    </row>
    <row r="428" spans="3:5" ht="18">
      <c r="C428" s="66"/>
      <c r="E428" s="66"/>
    </row>
    <row r="429" spans="3:5" ht="18">
      <c r="C429" s="66"/>
      <c r="E429" s="66"/>
    </row>
    <row r="430" spans="3:5" ht="18">
      <c r="C430" s="66"/>
      <c r="E430" s="66"/>
    </row>
    <row r="431" spans="3:5" ht="18">
      <c r="C431" s="66"/>
      <c r="E431" s="66"/>
    </row>
    <row r="432" spans="3:5" ht="18">
      <c r="C432" s="66"/>
      <c r="E432" s="66"/>
    </row>
    <row r="433" spans="3:5" ht="18">
      <c r="C433" s="66"/>
      <c r="E433" s="66"/>
    </row>
    <row r="434" spans="3:5" ht="18">
      <c r="C434" s="66"/>
      <c r="E434" s="66"/>
    </row>
    <row r="435" spans="3:5" ht="18">
      <c r="C435" s="66"/>
      <c r="E435" s="66"/>
    </row>
    <row r="436" spans="3:5" ht="18">
      <c r="C436" s="66"/>
      <c r="E436" s="66"/>
    </row>
    <row r="437" spans="3:5" ht="18">
      <c r="C437" s="66"/>
      <c r="E437" s="66"/>
    </row>
    <row r="438" spans="3:5" ht="18">
      <c r="C438" s="66"/>
      <c r="E438" s="66"/>
    </row>
    <row r="439" spans="3:5" ht="18">
      <c r="C439" s="66"/>
      <c r="E439" s="66"/>
    </row>
    <row r="440" spans="3:5" ht="18">
      <c r="C440" s="66"/>
      <c r="E440" s="66"/>
    </row>
    <row r="441" spans="3:5" ht="18">
      <c r="C441" s="66"/>
      <c r="E441" s="66"/>
    </row>
    <row r="442" spans="3:5" ht="18">
      <c r="C442" s="66"/>
      <c r="E442" s="66"/>
    </row>
    <row r="443" spans="3:5" ht="18">
      <c r="C443" s="66"/>
      <c r="E443" s="66"/>
    </row>
    <row r="444" spans="3:5" ht="18">
      <c r="C444" s="66"/>
      <c r="E444" s="66"/>
    </row>
    <row r="445" spans="3:5" ht="18">
      <c r="C445" s="66"/>
      <c r="E445" s="66"/>
    </row>
    <row r="446" spans="3:5" ht="18">
      <c r="C446" s="66"/>
      <c r="E446" s="66"/>
    </row>
    <row r="447" spans="3:5" ht="18">
      <c r="C447" s="66"/>
      <c r="E447" s="66"/>
    </row>
    <row r="448" spans="3:5" ht="18">
      <c r="C448" s="66"/>
      <c r="E448" s="66"/>
    </row>
    <row r="449" spans="3:5" ht="18">
      <c r="C449" s="66"/>
      <c r="E449" s="66"/>
    </row>
    <row r="450" spans="3:5" ht="18">
      <c r="C450" s="66"/>
      <c r="E450" s="66"/>
    </row>
    <row r="451" spans="3:5" ht="18">
      <c r="C451" s="66"/>
      <c r="E451" s="66"/>
    </row>
    <row r="452" spans="3:5" ht="18">
      <c r="C452" s="66"/>
      <c r="E452" s="66"/>
    </row>
    <row r="453" spans="3:5" ht="18">
      <c r="C453" s="66"/>
      <c r="E453" s="66"/>
    </row>
    <row r="454" spans="3:5" ht="18">
      <c r="C454" s="66"/>
      <c r="E454" s="66"/>
    </row>
    <row r="455" spans="3:5" ht="18">
      <c r="C455" s="66"/>
      <c r="E455" s="66"/>
    </row>
    <row r="456" spans="3:5" ht="18">
      <c r="C456" s="66"/>
      <c r="E456" s="66"/>
    </row>
    <row r="457" spans="3:5" ht="18">
      <c r="C457" s="66"/>
      <c r="E457" s="66"/>
    </row>
    <row r="458" spans="3:5" ht="18">
      <c r="C458" s="66"/>
      <c r="E458" s="66"/>
    </row>
    <row r="459" spans="3:5" ht="18">
      <c r="C459" s="66"/>
      <c r="E459" s="66"/>
    </row>
    <row r="460" spans="3:5" ht="18">
      <c r="C460" s="66"/>
      <c r="E460" s="66"/>
    </row>
    <row r="461" spans="3:5" ht="18">
      <c r="C461" s="66"/>
      <c r="E461" s="66"/>
    </row>
    <row r="462" spans="3:5" ht="18">
      <c r="C462" s="66"/>
      <c r="E462" s="66"/>
    </row>
    <row r="463" spans="3:5" ht="18">
      <c r="C463" s="66"/>
      <c r="E463" s="66"/>
    </row>
    <row r="464" spans="3:5" ht="18">
      <c r="C464" s="66"/>
      <c r="E464" s="66"/>
    </row>
    <row r="465" spans="3:5" ht="18">
      <c r="C465" s="66"/>
      <c r="E465" s="66"/>
    </row>
    <row r="466" spans="3:5" ht="18">
      <c r="C466" s="66"/>
      <c r="E466" s="66"/>
    </row>
    <row r="467" spans="3:5" ht="18">
      <c r="C467" s="66"/>
      <c r="E467" s="66"/>
    </row>
    <row r="468" spans="3:5" ht="18">
      <c r="C468" s="66"/>
      <c r="E468" s="66"/>
    </row>
    <row r="469" spans="3:5" ht="18">
      <c r="C469" s="66"/>
      <c r="E469" s="66"/>
    </row>
    <row r="470" spans="3:5" ht="18">
      <c r="C470" s="66"/>
      <c r="E470" s="66"/>
    </row>
    <row r="471" spans="3:5" ht="18">
      <c r="C471" s="66"/>
      <c r="E471" s="66"/>
    </row>
    <row r="472" spans="3:5" ht="18">
      <c r="C472" s="66"/>
      <c r="E472" s="66"/>
    </row>
    <row r="473" spans="3:5" ht="18">
      <c r="C473" s="66"/>
      <c r="E473" s="66"/>
    </row>
    <row r="474" spans="3:5" ht="18">
      <c r="C474" s="66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spans="3:5" ht="18">
      <c r="C655" s="66"/>
      <c r="E655" s="66"/>
    </row>
    <row r="656" ht="18">
      <c r="E656" s="66"/>
    </row>
    <row r="657" ht="18">
      <c r="E657" s="66"/>
    </row>
    <row r="658" ht="18">
      <c r="E658" s="66"/>
    </row>
    <row r="659" ht="18">
      <c r="E659" s="66"/>
    </row>
  </sheetData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  <headerFooter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13RFU03</cp:lastModifiedBy>
  <cp:lastPrinted>2017-02-15T07:25:14Z</cp:lastPrinted>
  <dcterms:created xsi:type="dcterms:W3CDTF">2003-04-04T06:54:01Z</dcterms:created>
  <dcterms:modified xsi:type="dcterms:W3CDTF">2017-02-15T07:25:25Z</dcterms:modified>
  <cp:category/>
  <cp:version/>
  <cp:contentType/>
  <cp:contentStatus/>
</cp:coreProperties>
</file>