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'ЗФ'!$A$1:$G$84</definedName>
    <definedName name="_xlnm.Print_Area" localSheetId="1">'СФ'!$A$1:$E$62</definedName>
  </definedNames>
  <calcPr fullCalcOnLoad="1"/>
</workbook>
</file>

<file path=xl/sharedStrings.xml><?xml version="1.0" encoding="utf-8"?>
<sst xmlns="http://schemas.openxmlformats.org/spreadsheetml/2006/main" count="169" uniqueCount="131">
  <si>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</si>
  <si>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</si>
  <si>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</si>
  <si>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</si>
  <si>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</si>
  <si>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</si>
  <si>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</si>
  <si>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</si>
  <si>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</si>
  <si>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</si>
  <si>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</si>
  <si>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</si>
  <si>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</si>
  <si>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</si>
  <si>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>250908</t>
  </si>
  <si>
    <t>Повернення коштів, наданих для кредитування  громадян на будівництво (реконструкцію) та придбання житла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</si>
  <si>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</si>
  <si>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Всього доходів загального фонду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</si>
  <si>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</si>
  <si>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</si>
  <si>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 xml:space="preserve"> </t>
  </si>
  <si>
    <t>План на звітний період (тис.грн.)</t>
  </si>
  <si>
    <t xml:space="preserve">Інші видатки 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</si>
  <si>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</si>
  <si>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</si>
  <si>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</si>
  <si>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</si>
  <si>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</si>
  <si>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</si>
  <si>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</si>
  <si>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</si>
  <si>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</si>
  <si>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</si>
  <si>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</si>
  <si>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</si>
  <si>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</si>
  <si>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</si>
  <si>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</si>
  <si>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</si>
  <si>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</si>
  <si>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</si>
  <si>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</si>
  <si>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</si>
  <si>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</si>
  <si>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</si>
  <si>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</si>
  <si>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</si>
  <si>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</si>
  <si>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</si>
  <si>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</si>
  <si>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</si>
  <si>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</si>
  <si>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</si>
  <si>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</si>
  <si>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</si>
  <si>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</si>
  <si>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</si>
  <si>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</si>
  <si>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</si>
  <si>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</si>
  <si>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</si>
  <si>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</si>
  <si>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</si>
  <si>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</si>
  <si>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</si>
  <si>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</si>
  <si>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</si>
  <si>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</si>
  <si>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</si>
  <si>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</si>
  <si>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</si>
  <si>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</si>
  <si>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</si>
  <si>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</si>
  <si>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</si>
  <si>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</si>
  <si>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</si>
  <si>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</si>
  <si>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</si>
  <si>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</si>
  <si>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</si>
  <si>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Податок на доходи фізичних осіб  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</si>
  <si>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</si>
  <si>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</si>
  <si>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</si>
  <si>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</si>
  <si>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</si>
  <si>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</si>
  <si>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</si>
  <si>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</si>
  <si>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</si>
  <si>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</si>
  <si>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</si>
  <si>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</si>
  <si>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</si>
  <si>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</si>
  <si>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</si>
  <si>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</si>
  <si>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</si>
  <si>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</si>
  <si>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</si>
  <si>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</si>
  <si>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</si>
  <si>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</si>
  <si>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</si>
  <si>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</si>
  <si>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</si>
  <si>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</si>
  <si>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</si>
  <si>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</si>
  <si>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</si>
  <si>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</si>
  <si>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</si>
  <si>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</si>
  <si>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План на рік з урахуванням змін (тис.грн.)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</si>
  <si>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</si>
  <si>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</si>
  <si>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Інші додаткові дотації</t>
  </si>
  <si>
    <t>Базова дотація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</si>
  <si>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</si>
  <si>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</si>
  <si>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</si>
  <si>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</si>
  <si>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Медична субвенція з державного бюджету місцевим бюджетам </t>
  </si>
  <si>
    <t>41035000</t>
  </si>
  <si>
    <t>Інша субвенція з обласного бюджету</t>
  </si>
  <si>
    <t>Інша субвенція із сільських бюджетів та бюджету міста Новгород-Сіверський</t>
  </si>
  <si>
    <t>41035300</t>
  </si>
  <si>
    <t>Субвенція за рахунок залишку коштів медичної субвенції з  державного бюджету місцевим бюджетам, що утворився на початок бюджетного періоду</t>
  </si>
  <si>
    <t>Звіт про виконання районного бюджету за 9 місяців 2016 року</t>
  </si>
  <si>
    <t>Інші субвенції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</si>
</sst>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color indexed="12"/>
      <name val="Arial"/>
      <family val="2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18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right" vertical="top" wrapText="1"/>
      <protection locked="0"/>
    </xf>
    <xf numFmtId="182" fontId="7" fillId="0" borderId="0" xfId="0" applyNumberFormat="1" applyFont="1" applyAlignment="1" applyProtection="1">
      <alignment/>
      <protection locked="0"/>
    </xf>
    <xf numFmtId="182" fontId="7" fillId="0" borderId="4" xfId="0" applyNumberFormat="1" applyFont="1" applyFill="1" applyBorder="1" applyAlignment="1" applyProtection="1">
      <alignment horizontal="right" wrapText="1"/>
      <protection/>
    </xf>
    <xf numFmtId="182" fontId="7" fillId="0" borderId="5" xfId="0" applyNumberFormat="1" applyFont="1" applyFill="1" applyBorder="1" applyAlignment="1" applyProtection="1">
      <alignment horizontal="right" wrapText="1"/>
      <protection/>
    </xf>
    <xf numFmtId="182" fontId="7" fillId="0" borderId="4" xfId="0" applyNumberFormat="1" applyFont="1" applyFill="1" applyBorder="1" applyAlignment="1" applyProtection="1">
      <alignment wrapText="1"/>
      <protection/>
    </xf>
    <xf numFmtId="182" fontId="7" fillId="0" borderId="6" xfId="0" applyNumberFormat="1" applyFont="1" applyFill="1" applyBorder="1" applyAlignment="1" applyProtection="1">
      <alignment horizontal="right" wrapText="1"/>
      <protection/>
    </xf>
    <xf numFmtId="182" fontId="7" fillId="0" borderId="7" xfId="0" applyNumberFormat="1" applyFont="1" applyFill="1" applyBorder="1" applyAlignment="1" applyProtection="1">
      <alignment horizontal="right" wrapText="1"/>
      <protection/>
    </xf>
    <xf numFmtId="182" fontId="7" fillId="0" borderId="8" xfId="0" applyNumberFormat="1" applyFont="1" applyFill="1" applyBorder="1" applyAlignment="1" applyProtection="1">
      <alignment horizontal="right" wrapText="1"/>
      <protection/>
    </xf>
    <xf numFmtId="183" fontId="7" fillId="0" borderId="0" xfId="0" applyNumberFormat="1" applyFont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vertical="top" wrapText="1"/>
      <protection locked="0"/>
    </xf>
    <xf numFmtId="182" fontId="7" fillId="0" borderId="9" xfId="0" applyNumberFormat="1" applyFont="1" applyFill="1" applyBorder="1" applyAlignment="1" applyProtection="1">
      <alignment wrapText="1"/>
      <protection/>
    </xf>
    <xf numFmtId="182" fontId="7" fillId="0" borderId="8" xfId="0" applyNumberFormat="1" applyFont="1" applyFill="1" applyBorder="1" applyAlignment="1" applyProtection="1">
      <alignment horizontal="right"/>
      <protection hidden="1"/>
    </xf>
    <xf numFmtId="182" fontId="8" fillId="0" borderId="10" xfId="0" applyNumberFormat="1" applyFont="1" applyFill="1" applyBorder="1" applyAlignment="1" applyProtection="1">
      <alignment wrapText="1"/>
      <protection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hidden="1"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right" vertical="top" wrapText="1"/>
      <protection locked="0"/>
    </xf>
    <xf numFmtId="0" fontId="7" fillId="0" borderId="12" xfId="0" applyFont="1" applyFill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 applyProtection="1">
      <alignment horizontal="right" vertical="top" wrapText="1"/>
      <protection locked="0"/>
    </xf>
    <xf numFmtId="0" fontId="7" fillId="0" borderId="14" xfId="0" applyFont="1" applyBorder="1" applyAlignment="1" applyProtection="1">
      <alignment horizontal="right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0" fontId="8" fillId="0" borderId="15" xfId="0" applyFont="1" applyBorder="1" applyAlignment="1" applyProtection="1">
      <alignment horizontal="right" vertical="top" wrapText="1"/>
      <protection locked="0"/>
    </xf>
    <xf numFmtId="0" fontId="7" fillId="2" borderId="2" xfId="0" applyFont="1" applyFill="1" applyBorder="1" applyAlignment="1" applyProtection="1">
      <alignment horizontal="right" vertical="center" wrapText="1"/>
      <protection locked="0"/>
    </xf>
    <xf numFmtId="182" fontId="5" fillId="2" borderId="1" xfId="0" applyNumberFormat="1" applyFont="1" applyFill="1" applyBorder="1" applyAlignment="1" applyProtection="1">
      <alignment vertical="center" wrapText="1"/>
      <protection/>
    </xf>
    <xf numFmtId="182" fontId="5" fillId="2" borderId="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49" fontId="7" fillId="0" borderId="14" xfId="0" applyNumberFormat="1" applyFont="1" applyFill="1" applyBorder="1" applyAlignment="1" applyProtection="1">
      <alignment horizontal="right" vertical="top"/>
      <protection/>
    </xf>
    <xf numFmtId="0" fontId="7" fillId="0" borderId="7" xfId="0" applyFont="1" applyFill="1" applyBorder="1" applyAlignment="1" applyProtection="1">
      <alignment horizontal="left" vertical="top" wrapText="1"/>
      <protection/>
    </xf>
    <xf numFmtId="182" fontId="7" fillId="0" borderId="7" xfId="0" applyNumberFormat="1" applyFont="1" applyFill="1" applyBorder="1" applyAlignment="1">
      <alignment horizontal="right" wrapText="1" shrinkToFit="1"/>
    </xf>
    <xf numFmtId="182" fontId="7" fillId="0" borderId="0" xfId="0" applyNumberFormat="1" applyFont="1" applyFill="1" applyBorder="1" applyAlignment="1">
      <alignment horizontal="right"/>
    </xf>
    <xf numFmtId="182" fontId="7" fillId="0" borderId="7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 wrapText="1" shrinkToFit="1"/>
    </xf>
    <xf numFmtId="49" fontId="7" fillId="0" borderId="13" xfId="0" applyNumberFormat="1" applyFont="1" applyFill="1" applyBorder="1" applyAlignment="1" applyProtection="1">
      <alignment horizontal="right" vertical="top"/>
      <protection/>
    </xf>
    <xf numFmtId="0" fontId="7" fillId="0" borderId="9" xfId="0" applyFont="1" applyFill="1" applyBorder="1" applyAlignment="1" applyProtection="1">
      <alignment horizontal="left" vertical="top" wrapText="1"/>
      <protection/>
    </xf>
    <xf numFmtId="182" fontId="7" fillId="0" borderId="9" xfId="0" applyNumberFormat="1" applyFont="1" applyFill="1" applyBorder="1" applyAlignment="1">
      <alignment horizontal="right" wrapText="1" shrinkToFit="1"/>
    </xf>
    <xf numFmtId="182" fontId="7" fillId="0" borderId="17" xfId="0" applyNumberFormat="1" applyFont="1" applyFill="1" applyBorder="1" applyAlignment="1">
      <alignment horizontal="right" wrapText="1" shrinkToFit="1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182" fontId="7" fillId="0" borderId="6" xfId="0" applyNumberFormat="1" applyFont="1" applyFill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 horizontal="right" vertical="top" wrapText="1"/>
      <protection locked="0"/>
    </xf>
    <xf numFmtId="182" fontId="7" fillId="0" borderId="19" xfId="0" applyNumberFormat="1" applyFont="1" applyFill="1" applyBorder="1" applyAlignment="1" applyProtection="1">
      <alignment horizontal="right"/>
      <protection hidden="1"/>
    </xf>
    <xf numFmtId="0" fontId="7" fillId="0" borderId="20" xfId="0" applyFont="1" applyFill="1" applyBorder="1" applyAlignment="1" applyProtection="1">
      <alignment horizontal="left" vertical="top"/>
      <protection hidden="1" locked="0"/>
    </xf>
    <xf numFmtId="181" fontId="5" fillId="2" borderId="2" xfId="0" applyNumberFormat="1" applyFont="1" applyFill="1" applyBorder="1" applyAlignment="1" applyProtection="1">
      <alignment horizontal="center" vertical="center"/>
      <protection hidden="1" locked="0"/>
    </xf>
    <xf numFmtId="182" fontId="5" fillId="2" borderId="1" xfId="0" applyNumberFormat="1" applyFont="1" applyFill="1" applyBorder="1" applyAlignment="1" applyProtection="1">
      <alignment horizontal="right" vertical="center"/>
      <protection hidden="1"/>
    </xf>
    <xf numFmtId="182" fontId="5" fillId="2" borderId="3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182" fontId="7" fillId="0" borderId="21" xfId="0" applyNumberFormat="1" applyFont="1" applyFill="1" applyBorder="1" applyAlignment="1" applyProtection="1">
      <alignment horizontal="right" wrapText="1"/>
      <protection hidden="1"/>
    </xf>
    <xf numFmtId="182" fontId="7" fillId="0" borderId="7" xfId="0" applyNumberFormat="1" applyFont="1" applyFill="1" applyBorder="1" applyAlignment="1" applyProtection="1">
      <alignment horizontal="right" wrapText="1"/>
      <protection hidden="1"/>
    </xf>
    <xf numFmtId="182" fontId="7" fillId="0" borderId="8" xfId="0" applyNumberFormat="1" applyFont="1" applyFill="1" applyBorder="1" applyAlignment="1" applyProtection="1">
      <alignment horizontal="right" wrapText="1"/>
      <protection hidden="1"/>
    </xf>
    <xf numFmtId="182" fontId="11" fillId="0" borderId="21" xfId="0" applyNumberFormat="1" applyFont="1" applyFill="1" applyBorder="1" applyAlignment="1" applyProtection="1">
      <alignment horizontal="right" wrapText="1"/>
      <protection hidden="1"/>
    </xf>
    <xf numFmtId="182" fontId="11" fillId="0" borderId="7" xfId="0" applyNumberFormat="1" applyFont="1" applyFill="1" applyBorder="1" applyAlignment="1" applyProtection="1">
      <alignment horizontal="right" wrapText="1"/>
      <protection hidden="1"/>
    </xf>
    <xf numFmtId="182" fontId="9" fillId="0" borderId="0" xfId="0" applyNumberFormat="1" applyFont="1" applyFill="1" applyAlignment="1">
      <alignment/>
    </xf>
    <xf numFmtId="182" fontId="7" fillId="0" borderId="1" xfId="0" applyNumberFormat="1" applyFont="1" applyFill="1" applyBorder="1" applyAlignment="1" applyProtection="1">
      <alignment vertical="center" wrapText="1"/>
      <protection hidden="1"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81" fontId="5" fillId="2" borderId="22" xfId="0" applyNumberFormat="1" applyFont="1" applyFill="1" applyBorder="1" applyAlignment="1" applyProtection="1">
      <alignment horizontal="right" vertical="center"/>
      <protection hidden="1"/>
    </xf>
    <xf numFmtId="182" fontId="5" fillId="2" borderId="23" xfId="0" applyNumberFormat="1" applyFont="1" applyFill="1" applyBorder="1" applyAlignment="1" applyProtection="1">
      <alignment horizontal="right" vertical="center"/>
      <protection hidden="1"/>
    </xf>
    <xf numFmtId="182" fontId="9" fillId="0" borderId="0" xfId="0" applyNumberFormat="1" applyFont="1" applyFill="1" applyAlignment="1">
      <alignment vertical="center"/>
    </xf>
    <xf numFmtId="182" fontId="5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82" fontId="5" fillId="2" borderId="3" xfId="0" applyNumberFormat="1" applyFont="1" applyFill="1" applyBorder="1" applyAlignment="1" applyProtection="1">
      <alignment vertical="center" wrapText="1"/>
      <protection/>
    </xf>
    <xf numFmtId="182" fontId="7" fillId="0" borderId="3" xfId="0" applyNumberFormat="1" applyFont="1" applyFill="1" applyBorder="1" applyAlignment="1" applyProtection="1">
      <alignment vertical="center" wrapText="1"/>
      <protection hidden="1"/>
    </xf>
    <xf numFmtId="182" fontId="5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0" applyFont="1" applyFill="1" applyBorder="1" applyAlignment="1" applyProtection="1">
      <alignment horizontal="left" vertical="top" wrapText="1"/>
      <protection/>
    </xf>
    <xf numFmtId="182" fontId="7" fillId="0" borderId="4" xfId="0" applyNumberFormat="1" applyFont="1" applyFill="1" applyBorder="1" applyAlignment="1">
      <alignment horizontal="right" wrapText="1" shrinkToFit="1"/>
    </xf>
    <xf numFmtId="182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49" fontId="7" fillId="0" borderId="12" xfId="0" applyNumberFormat="1" applyFont="1" applyFill="1" applyBorder="1" applyAlignment="1" applyProtection="1">
      <alignment horizontal="right" vertical="top"/>
      <protection/>
    </xf>
    <xf numFmtId="182" fontId="7" fillId="0" borderId="24" xfId="0" applyNumberFormat="1" applyFont="1" applyFill="1" applyBorder="1" applyAlignment="1">
      <alignment horizontal="right" wrapText="1" shrinkToFit="1"/>
    </xf>
    <xf numFmtId="182" fontId="7" fillId="0" borderId="23" xfId="0" applyNumberFormat="1" applyFont="1" applyFill="1" applyBorder="1" applyAlignment="1" applyProtection="1">
      <alignment vertical="center" wrapText="1"/>
      <protection hidden="1"/>
    </xf>
    <xf numFmtId="182" fontId="7" fillId="0" borderId="9" xfId="0" applyNumberFormat="1" applyFont="1" applyFill="1" applyBorder="1" applyAlignment="1" applyProtection="1">
      <alignment horizontal="right"/>
      <protection hidden="1" locked="0"/>
    </xf>
    <xf numFmtId="182" fontId="7" fillId="0" borderId="20" xfId="0" applyNumberFormat="1" applyFont="1" applyFill="1" applyBorder="1" applyAlignment="1" applyProtection="1">
      <alignment horizontal="right"/>
      <protection hidden="1" locked="0"/>
    </xf>
    <xf numFmtId="182" fontId="7" fillId="0" borderId="7" xfId="0" applyNumberFormat="1" applyFont="1" applyFill="1" applyBorder="1" applyAlignment="1" applyProtection="1">
      <alignment horizontal="right"/>
      <protection hidden="1" locked="0"/>
    </xf>
    <xf numFmtId="182" fontId="8" fillId="0" borderId="11" xfId="0" applyNumberFormat="1" applyFont="1" applyFill="1" applyBorder="1" applyAlignment="1" applyProtection="1">
      <alignment wrapText="1"/>
      <protection/>
    </xf>
    <xf numFmtId="182" fontId="5" fillId="2" borderId="1" xfId="0" applyNumberFormat="1" applyFont="1" applyFill="1" applyBorder="1" applyAlignment="1" applyProtection="1">
      <alignment vertical="center"/>
      <protection hidden="1"/>
    </xf>
    <xf numFmtId="182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25" xfId="0" applyNumberFormat="1" applyFont="1" applyFill="1" applyBorder="1" applyAlignment="1">
      <alignment horizontal="right"/>
    </xf>
    <xf numFmtId="182" fontId="7" fillId="0" borderId="4" xfId="0" applyNumberFormat="1" applyFont="1" applyFill="1" applyBorder="1" applyAlignment="1">
      <alignment horizontal="right"/>
    </xf>
    <xf numFmtId="182" fontId="5" fillId="2" borderId="23" xfId="0" applyNumberFormat="1" applyFont="1" applyFill="1" applyBorder="1" applyAlignment="1" applyProtection="1">
      <alignment horizontal="right" vertical="center" shrinkToFit="1"/>
      <protection hidden="1"/>
    </xf>
    <xf numFmtId="182" fontId="7" fillId="0" borderId="26" xfId="0" applyNumberFormat="1" applyFont="1" applyFill="1" applyBorder="1" applyAlignment="1">
      <alignment horizontal="right"/>
    </xf>
    <xf numFmtId="182" fontId="7" fillId="0" borderId="9" xfId="0" applyNumberFormat="1" applyFont="1" applyFill="1" applyBorder="1" applyAlignment="1">
      <alignment horizontal="right"/>
    </xf>
    <xf numFmtId="182" fontId="7" fillId="0" borderId="7" xfId="0" applyNumberFormat="1" applyFont="1" applyFill="1" applyBorder="1" applyAlignment="1" applyProtection="1">
      <alignment wrapText="1"/>
      <protection locked="0"/>
    </xf>
    <xf numFmtId="182" fontId="5" fillId="2" borderId="1" xfId="0" applyNumberFormat="1" applyFont="1" applyFill="1" applyBorder="1" applyAlignment="1" applyProtection="1">
      <alignment vertical="center" shrinkToFit="1"/>
      <protection/>
    </xf>
    <xf numFmtId="0" fontId="4" fillId="0" borderId="27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right" shrinkToFit="1"/>
      <protection/>
    </xf>
    <xf numFmtId="0" fontId="5" fillId="3" borderId="23" xfId="0" applyFont="1" applyFill="1" applyBorder="1" applyAlignment="1" applyProtection="1">
      <alignment horizontal="center" wrapText="1"/>
      <protection/>
    </xf>
    <xf numFmtId="182" fontId="5" fillId="3" borderId="1" xfId="0" applyNumberFormat="1" applyFont="1" applyFill="1" applyBorder="1" applyAlignment="1">
      <alignment horizontal="right" wrapText="1" shrinkToFit="1"/>
    </xf>
    <xf numFmtId="182" fontId="5" fillId="3" borderId="27" xfId="0" applyNumberFormat="1" applyFont="1" applyFill="1" applyBorder="1" applyAlignment="1">
      <alignment horizontal="right" wrapText="1" shrinkToFit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hidden="1" locked="0"/>
    </xf>
    <xf numFmtId="182" fontId="5" fillId="3" borderId="3" xfId="0" applyNumberFormat="1" applyFont="1" applyFill="1" applyBorder="1" applyAlignment="1">
      <alignment horizontal="right" wrapText="1" shrinkToFit="1"/>
    </xf>
    <xf numFmtId="182" fontId="7" fillId="0" borderId="8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 applyProtection="1">
      <alignment horizontal="right" vertical="top" shrinkToFit="1"/>
      <protection/>
    </xf>
    <xf numFmtId="0" fontId="7" fillId="0" borderId="28" xfId="0" applyFont="1" applyFill="1" applyBorder="1" applyAlignment="1" applyProtection="1">
      <alignment horizontal="left" vertical="top" wrapText="1"/>
      <protection/>
    </xf>
    <xf numFmtId="182" fontId="7" fillId="0" borderId="29" xfId="0" applyNumberFormat="1" applyFont="1" applyFill="1" applyBorder="1" applyAlignment="1">
      <alignment horizontal="right" wrapText="1" shrinkToFit="1"/>
    </xf>
    <xf numFmtId="182" fontId="7" fillId="4" borderId="30" xfId="0" applyNumberFormat="1" applyFont="1" applyFill="1" applyBorder="1" applyAlignment="1">
      <alignment horizontal="right" wrapText="1" shrinkToFit="1"/>
    </xf>
    <xf numFmtId="49" fontId="7" fillId="0" borderId="13" xfId="0" applyNumberFormat="1" applyFont="1" applyFill="1" applyBorder="1" applyAlignment="1" applyProtection="1">
      <alignment horizontal="right" vertical="top" shrinkToFit="1"/>
      <protection/>
    </xf>
    <xf numFmtId="0" fontId="7" fillId="0" borderId="31" xfId="0" applyFont="1" applyFill="1" applyBorder="1" applyAlignment="1" applyProtection="1">
      <alignment horizontal="left" vertical="top" wrapText="1"/>
      <protection/>
    </xf>
    <xf numFmtId="182" fontId="7" fillId="0" borderId="32" xfId="0" applyNumberFormat="1" applyFont="1" applyFill="1" applyBorder="1" applyAlignment="1">
      <alignment horizontal="right" wrapText="1" shrinkToFit="1"/>
    </xf>
    <xf numFmtId="182" fontId="7" fillId="4" borderId="6" xfId="0" applyNumberFormat="1" applyFont="1" applyFill="1" applyBorder="1" applyAlignment="1">
      <alignment horizontal="right" wrapText="1" shrinkToFit="1"/>
    </xf>
    <xf numFmtId="182" fontId="7" fillId="0" borderId="6" xfId="0" applyNumberFormat="1" applyFont="1" applyFill="1" applyBorder="1" applyAlignment="1">
      <alignment horizontal="right" wrapText="1" shrinkToFit="1"/>
    </xf>
    <xf numFmtId="182" fontId="7" fillId="0" borderId="9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81" fontId="5" fillId="2" borderId="22" xfId="0" applyNumberFormat="1" applyFont="1" applyFill="1" applyBorder="1" applyAlignment="1" applyProtection="1">
      <alignment horizontal="right" vertical="center" wrapText="1"/>
      <protection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81" fontId="7" fillId="0" borderId="33" xfId="0" applyNumberFormat="1" applyFont="1" applyFill="1" applyBorder="1" applyAlignment="1" applyProtection="1">
      <alignment horizontal="right" vertical="top" wrapText="1"/>
      <protection hidden="1"/>
    </xf>
    <xf numFmtId="10" fontId="7" fillId="0" borderId="7" xfId="0" applyNumberFormat="1" applyFont="1" applyFill="1" applyBorder="1" applyAlignment="1" applyProtection="1">
      <alignment horizontal="left" vertical="top" wrapText="1"/>
      <protection hidden="1"/>
    </xf>
    <xf numFmtId="181" fontId="7" fillId="0" borderId="22" xfId="0" applyNumberFormat="1" applyFont="1" applyFill="1" applyBorder="1" applyAlignment="1" applyProtection="1">
      <alignment horizontal="right" vertical="center" wrapText="1"/>
      <protection hidden="1"/>
    </xf>
    <xf numFmtId="181" fontId="5" fillId="0" borderId="22" xfId="0" applyNumberFormat="1" applyFont="1" applyFill="1" applyBorder="1" applyAlignment="1" applyProtection="1">
      <alignment horizontal="right" vertical="center" wrapText="1"/>
      <protection hidden="1"/>
    </xf>
    <xf numFmtId="18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182" fontId="14" fillId="0" borderId="0" xfId="0" applyNumberFormat="1" applyFont="1" applyAlignment="1">
      <alignment/>
    </xf>
    <xf numFmtId="182" fontId="14" fillId="0" borderId="0" xfId="0" applyNumberFormat="1" applyFont="1" applyFill="1" applyBorder="1" applyAlignment="1" applyProtection="1">
      <alignment horizontal="right" wrapText="1"/>
      <protection hidden="1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82" fontId="15" fillId="0" borderId="0" xfId="0" applyNumberFormat="1" applyFont="1" applyFill="1" applyBorder="1" applyAlignment="1" applyProtection="1">
      <alignment horizontal="right" vertical="center"/>
      <protection hidden="1"/>
    </xf>
    <xf numFmtId="182" fontId="13" fillId="0" borderId="0" xfId="0" applyNumberFormat="1" applyFont="1" applyFill="1" applyBorder="1" applyAlignment="1" applyProtection="1">
      <alignment horizontal="right" wrapText="1"/>
      <protection hidden="1"/>
    </xf>
    <xf numFmtId="182" fontId="14" fillId="0" borderId="0" xfId="0" applyNumberFormat="1" applyFont="1" applyFill="1" applyAlignment="1">
      <alignment/>
    </xf>
    <xf numFmtId="0" fontId="14" fillId="0" borderId="0" xfId="0" applyFont="1" applyFill="1" applyAlignment="1">
      <alignment vertical="center"/>
    </xf>
    <xf numFmtId="182" fontId="9" fillId="0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181" fontId="7" fillId="0" borderId="34" xfId="0" applyNumberFormat="1" applyFont="1" applyFill="1" applyBorder="1" applyAlignment="1" applyProtection="1">
      <alignment vertical="center" wrapText="1"/>
      <protection hidden="1"/>
    </xf>
    <xf numFmtId="182" fontId="7" fillId="0" borderId="35" xfId="0" applyNumberFormat="1" applyFont="1" applyFill="1" applyBorder="1" applyAlignment="1" applyProtection="1">
      <alignment vertical="center" wrapText="1"/>
      <protection hidden="1"/>
    </xf>
    <xf numFmtId="182" fontId="7" fillId="0" borderId="36" xfId="0" applyNumberFormat="1" applyFont="1" applyFill="1" applyBorder="1" applyAlignment="1" applyProtection="1">
      <alignment vertical="center" wrapText="1"/>
      <protection hidden="1"/>
    </xf>
    <xf numFmtId="182" fontId="5" fillId="0" borderId="37" xfId="18" applyNumberFormat="1" applyFont="1" applyFill="1" applyBorder="1" applyAlignment="1">
      <alignment vertical="center" wrapText="1"/>
      <protection/>
    </xf>
    <xf numFmtId="182" fontId="5" fillId="2" borderId="1" xfId="0" applyNumberFormat="1" applyFont="1" applyFill="1" applyBorder="1" applyAlignment="1" applyProtection="1">
      <alignment horizontal="right" vertical="center" wrapText="1"/>
      <protection hidden="1"/>
    </xf>
    <xf numFmtId="182" fontId="14" fillId="0" borderId="0" xfId="0" applyNumberFormat="1" applyFont="1" applyAlignment="1">
      <alignment vertical="center"/>
    </xf>
    <xf numFmtId="182" fontId="15" fillId="4" borderId="0" xfId="0" applyNumberFormat="1" applyFont="1" applyFill="1" applyBorder="1" applyAlignment="1" applyProtection="1">
      <alignment horizontal="right" wrapText="1"/>
      <protection hidden="1"/>
    </xf>
    <xf numFmtId="0" fontId="14" fillId="4" borderId="0" xfId="0" applyFont="1" applyFill="1" applyAlignment="1">
      <alignment/>
    </xf>
    <xf numFmtId="182" fontId="5" fillId="0" borderId="3" xfId="18" applyNumberFormat="1" applyFont="1" applyFill="1" applyBorder="1" applyAlignment="1">
      <alignment vertical="center" wrapText="1"/>
      <protection/>
    </xf>
    <xf numFmtId="181" fontId="7" fillId="0" borderId="38" xfId="0" applyNumberFormat="1" applyFont="1" applyFill="1" applyBorder="1" applyAlignment="1" applyProtection="1">
      <alignment horizontal="right" vertical="top"/>
      <protection hidden="1"/>
    </xf>
    <xf numFmtId="0" fontId="7" fillId="0" borderId="39" xfId="0" applyFont="1" applyFill="1" applyBorder="1" applyAlignment="1" applyProtection="1">
      <alignment horizontal="left" vertical="top" wrapText="1"/>
      <protection hidden="1"/>
    </xf>
    <xf numFmtId="182" fontId="7" fillId="0" borderId="40" xfId="0" applyNumberFormat="1" applyFont="1" applyFill="1" applyBorder="1" applyAlignment="1" applyProtection="1">
      <alignment horizontal="right"/>
      <protection hidden="1"/>
    </xf>
    <xf numFmtId="182" fontId="7" fillId="0" borderId="39" xfId="0" applyNumberFormat="1" applyFont="1" applyFill="1" applyBorder="1" applyAlignment="1" applyProtection="1">
      <alignment horizontal="right"/>
      <protection hidden="1"/>
    </xf>
    <xf numFmtId="182" fontId="7" fillId="0" borderId="30" xfId="0" applyNumberFormat="1" applyFont="1" applyFill="1" applyBorder="1" applyAlignment="1" applyProtection="1">
      <alignment horizontal="right"/>
      <protection hidden="1"/>
    </xf>
    <xf numFmtId="49" fontId="7" fillId="0" borderId="18" xfId="0" applyNumberFormat="1" applyFont="1" applyFill="1" applyBorder="1" applyAlignment="1" applyProtection="1">
      <alignment horizontal="right" vertical="top"/>
      <protection/>
    </xf>
    <xf numFmtId="0" fontId="7" fillId="0" borderId="20" xfId="0" applyFont="1" applyFill="1" applyBorder="1" applyAlignment="1" applyProtection="1">
      <alignment horizontal="left" vertical="top" wrapText="1"/>
      <protection/>
    </xf>
    <xf numFmtId="182" fontId="7" fillId="0" borderId="20" xfId="0" applyNumberFormat="1" applyFont="1" applyFill="1" applyBorder="1" applyAlignment="1">
      <alignment horizontal="right" wrapText="1" shrinkToFit="1"/>
    </xf>
    <xf numFmtId="182" fontId="7" fillId="0" borderId="41" xfId="0" applyNumberFormat="1" applyFont="1" applyFill="1" applyBorder="1" applyAlignment="1">
      <alignment horizontal="right"/>
    </xf>
    <xf numFmtId="182" fontId="7" fillId="0" borderId="42" xfId="0" applyNumberFormat="1" applyFont="1" applyFill="1" applyBorder="1" applyAlignment="1">
      <alignment horizontal="right" wrapText="1" shrinkToFit="1"/>
    </xf>
    <xf numFmtId="182" fontId="5" fillId="2" borderId="23" xfId="0" applyNumberFormat="1" applyFont="1" applyFill="1" applyBorder="1" applyAlignment="1" applyProtection="1">
      <alignment horizontal="right" vertical="center" wrapText="1"/>
      <protection hidden="1"/>
    </xf>
    <xf numFmtId="181" fontId="17" fillId="4" borderId="33" xfId="0" applyNumberFormat="1" applyFont="1" applyFill="1" applyBorder="1" applyAlignment="1" applyProtection="1">
      <alignment horizontal="right" vertical="top"/>
      <protection hidden="1"/>
    </xf>
    <xf numFmtId="0" fontId="17" fillId="4" borderId="7" xfId="0" applyFont="1" applyFill="1" applyBorder="1" applyAlignment="1" applyProtection="1">
      <alignment horizontal="left" vertical="top"/>
      <protection hidden="1"/>
    </xf>
    <xf numFmtId="182" fontId="17" fillId="4" borderId="21" xfId="0" applyNumberFormat="1" applyFont="1" applyFill="1" applyBorder="1" applyAlignment="1" applyProtection="1">
      <alignment horizontal="right"/>
      <protection hidden="1"/>
    </xf>
    <xf numFmtId="182" fontId="17" fillId="4" borderId="7" xfId="0" applyNumberFormat="1" applyFont="1" applyFill="1" applyBorder="1" applyAlignment="1" applyProtection="1">
      <alignment horizontal="right"/>
      <protection hidden="1"/>
    </xf>
    <xf numFmtId="182" fontId="17" fillId="4" borderId="5" xfId="0" applyNumberFormat="1" applyFont="1" applyFill="1" applyBorder="1" applyAlignment="1" applyProtection="1">
      <alignment horizontal="right" wrapText="1"/>
      <protection hidden="1"/>
    </xf>
    <xf numFmtId="181" fontId="17" fillId="0" borderId="43" xfId="0" applyNumberFormat="1" applyFont="1" applyFill="1" applyBorder="1" applyAlignment="1" applyProtection="1">
      <alignment horizontal="right" vertical="top"/>
      <protection hidden="1"/>
    </xf>
    <xf numFmtId="0" fontId="17" fillId="0" borderId="20" xfId="0" applyFont="1" applyFill="1" applyBorder="1" applyAlignment="1" applyProtection="1">
      <alignment horizontal="left" vertical="top"/>
      <protection hidden="1"/>
    </xf>
    <xf numFmtId="182" fontId="17" fillId="0" borderId="44" xfId="0" applyNumberFormat="1" applyFont="1" applyFill="1" applyBorder="1" applyAlignment="1" applyProtection="1">
      <alignment horizontal="right"/>
      <protection hidden="1"/>
    </xf>
    <xf numFmtId="182" fontId="17" fillId="0" borderId="20" xfId="0" applyNumberFormat="1" applyFont="1" applyFill="1" applyBorder="1" applyAlignment="1" applyProtection="1">
      <alignment horizontal="right"/>
      <protection hidden="1"/>
    </xf>
    <xf numFmtId="182" fontId="17" fillId="0" borderId="5" xfId="0" applyNumberFormat="1" applyFont="1" applyFill="1" applyBorder="1" applyAlignment="1" applyProtection="1">
      <alignment horizontal="right" wrapText="1"/>
      <protection hidden="1"/>
    </xf>
    <xf numFmtId="182" fontId="17" fillId="0" borderId="6" xfId="0" applyNumberFormat="1" applyFont="1" applyFill="1" applyBorder="1" applyAlignment="1" applyProtection="1">
      <alignment horizontal="right" wrapText="1"/>
      <protection hidden="1"/>
    </xf>
    <xf numFmtId="181" fontId="17" fillId="0" borderId="45" xfId="0" applyNumberFormat="1" applyFont="1" applyFill="1" applyBorder="1" applyAlignment="1" applyProtection="1">
      <alignment horizontal="right" vertical="top"/>
      <protection hidden="1"/>
    </xf>
    <xf numFmtId="0" fontId="17" fillId="0" borderId="9" xfId="0" applyFont="1" applyFill="1" applyBorder="1" applyAlignment="1" applyProtection="1">
      <alignment horizontal="left" vertical="top" wrapText="1"/>
      <protection hidden="1"/>
    </xf>
    <xf numFmtId="182" fontId="17" fillId="0" borderId="31" xfId="0" applyNumberFormat="1" applyFont="1" applyFill="1" applyBorder="1" applyAlignment="1" applyProtection="1">
      <alignment horizontal="right"/>
      <protection hidden="1"/>
    </xf>
    <xf numFmtId="182" fontId="17" fillId="0" borderId="9" xfId="0" applyNumberFormat="1" applyFont="1" applyFill="1" applyBorder="1" applyAlignment="1" applyProtection="1">
      <alignment horizontal="right"/>
      <protection hidden="1"/>
    </xf>
    <xf numFmtId="0" fontId="17" fillId="0" borderId="20" xfId="0" applyFont="1" applyFill="1" applyBorder="1" applyAlignment="1" applyProtection="1">
      <alignment horizontal="left" vertical="top" wrapText="1"/>
      <protection hidden="1"/>
    </xf>
    <xf numFmtId="181" fontId="17" fillId="0" borderId="46" xfId="0" applyNumberFormat="1" applyFont="1" applyFill="1" applyBorder="1" applyAlignment="1" applyProtection="1">
      <alignment horizontal="right" vertical="top"/>
      <protection hidden="1"/>
    </xf>
    <xf numFmtId="0" fontId="17" fillId="0" borderId="4" xfId="0" applyFont="1" applyFill="1" applyBorder="1" applyAlignment="1" applyProtection="1">
      <alignment horizontal="left" vertical="top" wrapText="1"/>
      <protection hidden="1"/>
    </xf>
    <xf numFmtId="182" fontId="17" fillId="0" borderId="28" xfId="0" applyNumberFormat="1" applyFont="1" applyFill="1" applyBorder="1" applyAlignment="1" applyProtection="1">
      <alignment horizontal="right"/>
      <protection hidden="1"/>
    </xf>
    <xf numFmtId="181" fontId="17" fillId="0" borderId="45" xfId="0" applyNumberFormat="1" applyFont="1" applyFill="1" applyBorder="1" applyAlignment="1" applyProtection="1">
      <alignment horizontal="right" vertical="top" wrapText="1"/>
      <protection hidden="1"/>
    </xf>
    <xf numFmtId="182" fontId="17" fillId="0" borderId="31" xfId="0" applyNumberFormat="1" applyFont="1" applyFill="1" applyBorder="1" applyAlignment="1" applyProtection="1">
      <alignment horizontal="right" wrapText="1"/>
      <protection hidden="1"/>
    </xf>
    <xf numFmtId="181" fontId="17" fillId="0" borderId="46" xfId="0" applyNumberFormat="1" applyFont="1" applyFill="1" applyBorder="1" applyAlignment="1" applyProtection="1">
      <alignment horizontal="right" vertical="top" wrapText="1"/>
      <protection hidden="1"/>
    </xf>
    <xf numFmtId="182" fontId="17" fillId="0" borderId="28" xfId="0" applyNumberFormat="1" applyFont="1" applyFill="1" applyBorder="1" applyAlignment="1" applyProtection="1">
      <alignment horizontal="right" wrapText="1"/>
      <protection hidden="1"/>
    </xf>
    <xf numFmtId="182" fontId="17" fillId="0" borderId="4" xfId="0" applyNumberFormat="1" applyFont="1" applyFill="1" applyBorder="1" applyAlignment="1" applyProtection="1">
      <alignment horizontal="right" wrapText="1"/>
      <protection hidden="1"/>
    </xf>
    <xf numFmtId="182" fontId="17" fillId="0" borderId="4" xfId="0" applyNumberFormat="1" applyFont="1" applyFill="1" applyBorder="1" applyAlignment="1" applyProtection="1">
      <alignment horizontal="right"/>
      <protection hidden="1"/>
    </xf>
    <xf numFmtId="181" fontId="17" fillId="0" borderId="33" xfId="0" applyNumberFormat="1" applyFont="1" applyFill="1" applyBorder="1" applyAlignment="1" applyProtection="1">
      <alignment horizontal="right" vertical="top"/>
      <protection hidden="1"/>
    </xf>
    <xf numFmtId="0" fontId="17" fillId="0" borderId="7" xfId="0" applyFont="1" applyFill="1" applyBorder="1" applyAlignment="1" applyProtection="1">
      <alignment horizontal="left" vertical="top" wrapText="1"/>
      <protection hidden="1"/>
    </xf>
    <xf numFmtId="182" fontId="17" fillId="0" borderId="21" xfId="0" applyNumberFormat="1" applyFont="1" applyFill="1" applyBorder="1" applyAlignment="1" applyProtection="1">
      <alignment horizontal="right"/>
      <protection hidden="1"/>
    </xf>
    <xf numFmtId="182" fontId="17" fillId="0" borderId="7" xfId="0" applyNumberFormat="1" applyFont="1" applyFill="1" applyBorder="1" applyAlignment="1" applyProtection="1">
      <alignment horizontal="right"/>
      <protection hidden="1"/>
    </xf>
    <xf numFmtId="182" fontId="17" fillId="0" borderId="8" xfId="0" applyNumberFormat="1" applyFont="1" applyFill="1" applyBorder="1" applyAlignment="1" applyProtection="1">
      <alignment horizontal="right"/>
      <protection hidden="1"/>
    </xf>
    <xf numFmtId="181" fontId="18" fillId="2" borderId="22" xfId="0" applyNumberFormat="1" applyFont="1" applyFill="1" applyBorder="1" applyAlignment="1" applyProtection="1">
      <alignment horizontal="right" vertical="center" wrapText="1"/>
      <protection hidden="1"/>
    </xf>
    <xf numFmtId="49" fontId="18" fillId="2" borderId="1" xfId="0" applyNumberFormat="1" applyFont="1" applyFill="1" applyBorder="1" applyAlignment="1" applyProtection="1">
      <alignment horizontal="center" vertical="center" wrapText="1"/>
      <protection hidden="1"/>
    </xf>
    <xf numFmtId="182" fontId="18" fillId="2" borderId="23" xfId="0" applyNumberFormat="1" applyFont="1" applyFill="1" applyBorder="1" applyAlignment="1" applyProtection="1">
      <alignment horizontal="right" vertical="center"/>
      <protection hidden="1"/>
    </xf>
    <xf numFmtId="182" fontId="18" fillId="2" borderId="1" xfId="0" applyNumberFormat="1" applyFont="1" applyFill="1" applyBorder="1" applyAlignment="1" applyProtection="1">
      <alignment horizontal="right" vertical="center"/>
      <protection hidden="1"/>
    </xf>
    <xf numFmtId="182" fontId="18" fillId="2" borderId="3" xfId="0" applyNumberFormat="1" applyFont="1" applyFill="1" applyBorder="1" applyAlignment="1" applyProtection="1">
      <alignment horizontal="right" vertical="center" wrapText="1"/>
      <protection hidden="1"/>
    </xf>
    <xf numFmtId="181" fontId="17" fillId="0" borderId="33" xfId="0" applyNumberFormat="1" applyFont="1" applyFill="1" applyBorder="1" applyAlignment="1" applyProtection="1">
      <alignment horizontal="right" vertical="top" wrapText="1"/>
      <protection hidden="1"/>
    </xf>
    <xf numFmtId="10" fontId="17" fillId="0" borderId="7" xfId="0" applyNumberFormat="1" applyFont="1" applyFill="1" applyBorder="1" applyAlignment="1" applyProtection="1">
      <alignment horizontal="left" vertical="top" wrapText="1"/>
      <protection hidden="1"/>
    </xf>
    <xf numFmtId="181" fontId="17" fillId="2" borderId="22" xfId="0" applyNumberFormat="1" applyFont="1" applyFill="1" applyBorder="1" applyAlignment="1" applyProtection="1">
      <alignment horizontal="right" vertical="center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181" fontId="17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82" fontId="17" fillId="0" borderId="23" xfId="0" applyNumberFormat="1" applyFont="1" applyFill="1" applyBorder="1" applyAlignment="1" applyProtection="1">
      <alignment vertical="center" wrapText="1"/>
      <protection hidden="1"/>
    </xf>
    <xf numFmtId="182" fontId="17" fillId="0" borderId="1" xfId="0" applyNumberFormat="1" applyFont="1" applyFill="1" applyBorder="1" applyAlignment="1" applyProtection="1">
      <alignment vertical="center" wrapText="1"/>
      <protection hidden="1"/>
    </xf>
    <xf numFmtId="182" fontId="17" fillId="0" borderId="3" xfId="0" applyNumberFormat="1" applyFont="1" applyFill="1" applyBorder="1" applyAlignment="1" applyProtection="1">
      <alignment vertical="center" wrapText="1"/>
      <protection hidden="1"/>
    </xf>
    <xf numFmtId="181" fontId="17" fillId="0" borderId="34" xfId="0" applyNumberFormat="1" applyFont="1" applyFill="1" applyBorder="1" applyAlignment="1" applyProtection="1">
      <alignment horizontal="right" vertical="top" wrapText="1"/>
      <protection hidden="1"/>
    </xf>
    <xf numFmtId="10" fontId="17" fillId="0" borderId="36" xfId="0" applyNumberFormat="1" applyFont="1" applyFill="1" applyBorder="1" applyAlignment="1" applyProtection="1">
      <alignment horizontal="left" vertical="top" wrapText="1"/>
      <protection hidden="1"/>
    </xf>
    <xf numFmtId="182" fontId="17" fillId="0" borderId="35" xfId="0" applyNumberFormat="1" applyFont="1" applyFill="1" applyBorder="1" applyAlignment="1" applyProtection="1">
      <alignment horizontal="right" wrapText="1"/>
      <protection hidden="1"/>
    </xf>
    <xf numFmtId="182" fontId="17" fillId="0" borderId="36" xfId="0" applyNumberFormat="1" applyFont="1" applyFill="1" applyBorder="1" applyAlignment="1" applyProtection="1">
      <alignment horizontal="right" wrapText="1"/>
      <protection hidden="1"/>
    </xf>
    <xf numFmtId="182" fontId="17" fillId="0" borderId="37" xfId="0" applyNumberFormat="1" applyFont="1" applyFill="1" applyBorder="1" applyAlignment="1" applyProtection="1">
      <alignment horizontal="right" wrapText="1"/>
      <protection hidden="1"/>
    </xf>
    <xf numFmtId="10" fontId="17" fillId="0" borderId="9" xfId="0" applyNumberFormat="1" applyFont="1" applyFill="1" applyBorder="1" applyAlignment="1" applyProtection="1">
      <alignment horizontal="left" vertical="top" wrapText="1"/>
      <protection hidden="1"/>
    </xf>
    <xf numFmtId="182" fontId="17" fillId="0" borderId="9" xfId="0" applyNumberFormat="1" applyFont="1" applyFill="1" applyBorder="1" applyAlignment="1" applyProtection="1">
      <alignment horizontal="right" wrapText="1"/>
      <protection hidden="1"/>
    </xf>
    <xf numFmtId="0" fontId="17" fillId="0" borderId="9" xfId="0" applyFont="1" applyFill="1" applyBorder="1" applyAlignment="1">
      <alignment horizontal="left" vertical="top" wrapText="1"/>
    </xf>
    <xf numFmtId="181" fontId="18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182" fontId="18" fillId="0" borderId="23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27" xfId="0" applyNumberFormat="1" applyFont="1" applyFill="1" applyBorder="1" applyAlignment="1" applyProtection="1">
      <alignment horizontal="right" vertical="center" wrapText="1"/>
      <protection hidden="1"/>
    </xf>
    <xf numFmtId="181" fontId="17" fillId="0" borderId="38" xfId="0" applyNumberFormat="1" applyFont="1" applyFill="1" applyBorder="1" applyAlignment="1" applyProtection="1">
      <alignment horizontal="right" vertical="top" wrapText="1"/>
      <protection hidden="1"/>
    </xf>
    <xf numFmtId="0" fontId="17" fillId="0" borderId="39" xfId="0" applyFont="1" applyFill="1" applyBorder="1" applyAlignment="1" applyProtection="1">
      <alignment horizontal="left" vertical="top" wrapText="1"/>
      <protection hidden="1"/>
    </xf>
    <xf numFmtId="182" fontId="17" fillId="0" borderId="40" xfId="0" applyNumberFormat="1" applyFont="1" applyFill="1" applyBorder="1" applyAlignment="1" applyProtection="1">
      <alignment horizontal="right" wrapText="1"/>
      <protection hidden="1"/>
    </xf>
    <xf numFmtId="182" fontId="17" fillId="0" borderId="39" xfId="0" applyNumberFormat="1" applyFont="1" applyFill="1" applyBorder="1" applyAlignment="1" applyProtection="1">
      <alignment horizontal="right" wrapText="1"/>
      <protection hidden="1"/>
    </xf>
    <xf numFmtId="182" fontId="17" fillId="0" borderId="30" xfId="0" applyNumberFormat="1" applyFont="1" applyFill="1" applyBorder="1" applyAlignment="1" applyProtection="1">
      <alignment horizontal="right" wrapText="1"/>
      <protection hidden="1"/>
    </xf>
    <xf numFmtId="182" fontId="17" fillId="0" borderId="6" xfId="0" applyNumberFormat="1" applyFont="1" applyFill="1" applyBorder="1" applyAlignment="1" applyProtection="1">
      <alignment horizontal="right"/>
      <protection hidden="1"/>
    </xf>
    <xf numFmtId="181" fontId="7" fillId="4" borderId="34" xfId="0" applyNumberFormat="1" applyFont="1" applyFill="1" applyBorder="1" applyAlignment="1" applyProtection="1">
      <alignment horizontal="right" vertical="top"/>
      <protection hidden="1"/>
    </xf>
    <xf numFmtId="0" fontId="7" fillId="4" borderId="36" xfId="0" applyFont="1" applyFill="1" applyBorder="1" applyAlignment="1" applyProtection="1">
      <alignment horizontal="left" vertical="top"/>
      <protection hidden="1"/>
    </xf>
    <xf numFmtId="182" fontId="7" fillId="4" borderId="35" xfId="0" applyNumberFormat="1" applyFont="1" applyFill="1" applyBorder="1" applyAlignment="1" applyProtection="1">
      <alignment horizontal="right"/>
      <protection hidden="1"/>
    </xf>
    <xf numFmtId="182" fontId="7" fillId="4" borderId="36" xfId="0" applyNumberFormat="1" applyFont="1" applyFill="1" applyBorder="1" applyAlignment="1" applyProtection="1">
      <alignment horizontal="right"/>
      <protection hidden="1"/>
    </xf>
    <xf numFmtId="182" fontId="7" fillId="4" borderId="37" xfId="0" applyNumberFormat="1" applyFont="1" applyFill="1" applyBorder="1" applyAlignment="1" applyProtection="1">
      <alignment horizontal="right"/>
      <protection hidden="1"/>
    </xf>
    <xf numFmtId="181" fontId="7" fillId="4" borderId="43" xfId="0" applyNumberFormat="1" applyFont="1" applyFill="1" applyBorder="1" applyAlignment="1" applyProtection="1">
      <alignment horizontal="right" vertical="top"/>
      <protection hidden="1"/>
    </xf>
    <xf numFmtId="0" fontId="7" fillId="4" borderId="20" xfId="0" applyFont="1" applyFill="1" applyBorder="1" applyAlignment="1" applyProtection="1">
      <alignment horizontal="left" vertical="top"/>
      <protection hidden="1"/>
    </xf>
    <xf numFmtId="182" fontId="7" fillId="4" borderId="44" xfId="0" applyNumberFormat="1" applyFont="1" applyFill="1" applyBorder="1" applyAlignment="1" applyProtection="1">
      <alignment horizontal="right"/>
      <protection hidden="1"/>
    </xf>
    <xf numFmtId="182" fontId="7" fillId="4" borderId="20" xfId="0" applyNumberFormat="1" applyFont="1" applyFill="1" applyBorder="1" applyAlignment="1" applyProtection="1">
      <alignment horizontal="right"/>
      <protection hidden="1"/>
    </xf>
    <xf numFmtId="182" fontId="7" fillId="4" borderId="19" xfId="0" applyNumberFormat="1" applyFont="1" applyFill="1" applyBorder="1" applyAlignment="1" applyProtection="1">
      <alignment horizontal="right"/>
      <protection hidden="1"/>
    </xf>
    <xf numFmtId="181" fontId="7" fillId="4" borderId="45" xfId="0" applyNumberFormat="1" applyFont="1" applyFill="1" applyBorder="1" applyAlignment="1" applyProtection="1">
      <alignment horizontal="right" vertical="top"/>
      <protection hidden="1"/>
    </xf>
    <xf numFmtId="0" fontId="7" fillId="4" borderId="9" xfId="0" applyFont="1" applyFill="1" applyBorder="1" applyAlignment="1" applyProtection="1">
      <alignment horizontal="left" vertical="top" wrapText="1"/>
      <protection hidden="1"/>
    </xf>
    <xf numFmtId="182" fontId="7" fillId="4" borderId="31" xfId="0" applyNumberFormat="1" applyFont="1" applyFill="1" applyBorder="1" applyAlignment="1" applyProtection="1">
      <alignment horizontal="right"/>
      <protection hidden="1"/>
    </xf>
    <xf numFmtId="182" fontId="7" fillId="4" borderId="9" xfId="0" applyNumberFormat="1" applyFont="1" applyFill="1" applyBorder="1" applyAlignment="1" applyProtection="1">
      <alignment horizontal="right"/>
      <protection hidden="1"/>
    </xf>
    <xf numFmtId="182" fontId="7" fillId="4" borderId="6" xfId="0" applyNumberFormat="1" applyFont="1" applyFill="1" applyBorder="1" applyAlignment="1" applyProtection="1">
      <alignment horizontal="right"/>
      <protection hidden="1"/>
    </xf>
    <xf numFmtId="182" fontId="14" fillId="4" borderId="0" xfId="0" applyNumberFormat="1" applyFont="1" applyFill="1" applyAlignment="1">
      <alignment/>
    </xf>
    <xf numFmtId="0" fontId="7" fillId="4" borderId="20" xfId="0" applyFont="1" applyFill="1" applyBorder="1" applyAlignment="1" applyProtection="1">
      <alignment horizontal="left" vertical="top" wrapText="1"/>
      <protection hidden="1"/>
    </xf>
    <xf numFmtId="182" fontId="13" fillId="4" borderId="0" xfId="0" applyNumberFormat="1" applyFont="1" applyFill="1" applyBorder="1" applyAlignment="1" applyProtection="1">
      <alignment horizontal="right"/>
      <protection hidden="1"/>
    </xf>
    <xf numFmtId="181" fontId="7" fillId="4" borderId="45" xfId="0" applyNumberFormat="1" applyFont="1" applyFill="1" applyBorder="1" applyAlignment="1" applyProtection="1">
      <alignment horizontal="right" vertical="top" wrapText="1"/>
      <protection hidden="1"/>
    </xf>
    <xf numFmtId="182" fontId="7" fillId="4" borderId="31" xfId="0" applyNumberFormat="1" applyFont="1" applyFill="1" applyBorder="1" applyAlignment="1" applyProtection="1">
      <alignment horizontal="right" wrapText="1"/>
      <protection hidden="1"/>
    </xf>
    <xf numFmtId="182" fontId="7" fillId="4" borderId="9" xfId="0" applyNumberFormat="1" applyFont="1" applyFill="1" applyBorder="1" applyAlignment="1" applyProtection="1">
      <alignment horizontal="right" wrapText="1"/>
      <protection hidden="1"/>
    </xf>
    <xf numFmtId="181" fontId="7" fillId="4" borderId="46" xfId="0" applyNumberFormat="1" applyFont="1" applyFill="1" applyBorder="1" applyAlignment="1" applyProtection="1">
      <alignment horizontal="right" vertical="top" wrapText="1"/>
      <protection hidden="1"/>
    </xf>
    <xf numFmtId="0" fontId="7" fillId="4" borderId="4" xfId="0" applyFont="1" applyFill="1" applyBorder="1" applyAlignment="1" applyProtection="1">
      <alignment horizontal="left" vertical="top" wrapText="1"/>
      <protection hidden="1"/>
    </xf>
    <xf numFmtId="182" fontId="7" fillId="4" borderId="28" xfId="0" applyNumberFormat="1" applyFont="1" applyFill="1" applyBorder="1" applyAlignment="1" applyProtection="1">
      <alignment horizontal="right" wrapText="1"/>
      <protection hidden="1"/>
    </xf>
    <xf numFmtId="182" fontId="7" fillId="4" borderId="4" xfId="0" applyNumberFormat="1" applyFont="1" applyFill="1" applyBorder="1" applyAlignment="1" applyProtection="1">
      <alignment horizontal="right" wrapText="1"/>
      <protection hidden="1"/>
    </xf>
    <xf numFmtId="182" fontId="10" fillId="4" borderId="0" xfId="0" applyNumberFormat="1" applyFont="1" applyFill="1" applyBorder="1" applyAlignment="1" applyProtection="1">
      <alignment horizontal="right" wrapText="1"/>
      <protection hidden="1"/>
    </xf>
    <xf numFmtId="0" fontId="9" fillId="4" borderId="0" xfId="0" applyFont="1" applyFill="1" applyAlignment="1">
      <alignment/>
    </xf>
    <xf numFmtId="181" fontId="7" fillId="4" borderId="46" xfId="0" applyNumberFormat="1" applyFont="1" applyFill="1" applyBorder="1" applyAlignment="1" applyProtection="1">
      <alignment horizontal="right" vertical="top"/>
      <protection hidden="1"/>
    </xf>
    <xf numFmtId="182" fontId="7" fillId="4" borderId="28" xfId="0" applyNumberFormat="1" applyFont="1" applyFill="1" applyBorder="1" applyAlignment="1" applyProtection="1">
      <alignment horizontal="right"/>
      <protection hidden="1"/>
    </xf>
    <xf numFmtId="182" fontId="7" fillId="4" borderId="4" xfId="0" applyNumberFormat="1" applyFont="1" applyFill="1" applyBorder="1" applyAlignment="1" applyProtection="1">
      <alignment horizontal="right"/>
      <protection hidden="1"/>
    </xf>
    <xf numFmtId="181" fontId="7" fillId="4" borderId="33" xfId="0" applyNumberFormat="1" applyFont="1" applyFill="1" applyBorder="1" applyAlignment="1" applyProtection="1">
      <alignment horizontal="right" vertical="top"/>
      <protection hidden="1"/>
    </xf>
    <xf numFmtId="182" fontId="7" fillId="4" borderId="47" xfId="0" applyNumberFormat="1" applyFont="1" applyFill="1" applyBorder="1" applyAlignment="1" applyProtection="1">
      <alignment horizontal="right"/>
      <protection hidden="1"/>
    </xf>
    <xf numFmtId="182" fontId="7" fillId="4" borderId="7" xfId="0" applyNumberFormat="1" applyFont="1" applyFill="1" applyBorder="1" applyAlignment="1" applyProtection="1">
      <alignment horizontal="right"/>
      <protection hidden="1"/>
    </xf>
    <xf numFmtId="182" fontId="7" fillId="4" borderId="8" xfId="0" applyNumberFormat="1" applyFont="1" applyFill="1" applyBorder="1" applyAlignment="1" applyProtection="1">
      <alignment horizontal="right"/>
      <protection hidden="1"/>
    </xf>
    <xf numFmtId="0" fontId="7" fillId="4" borderId="7" xfId="0" applyFont="1" applyFill="1" applyBorder="1" applyAlignment="1" applyProtection="1">
      <alignment horizontal="left" vertical="top" wrapText="1"/>
      <protection hidden="1"/>
    </xf>
    <xf numFmtId="182" fontId="7" fillId="4" borderId="21" xfId="0" applyNumberFormat="1" applyFont="1" applyFill="1" applyBorder="1" applyAlignment="1" applyProtection="1">
      <alignment horizontal="right"/>
      <protection hidden="1"/>
    </xf>
    <xf numFmtId="181" fontId="7" fillId="4" borderId="48" xfId="0" applyNumberFormat="1" applyFont="1" applyFill="1" applyBorder="1" applyAlignment="1" applyProtection="1">
      <alignment horizontal="right" vertical="top"/>
      <protection hidden="1"/>
    </xf>
    <xf numFmtId="0" fontId="7" fillId="4" borderId="49" xfId="0" applyFont="1" applyFill="1" applyBorder="1" applyAlignment="1" applyProtection="1">
      <alignment horizontal="left" vertical="top" wrapText="1"/>
      <protection hidden="1"/>
    </xf>
    <xf numFmtId="182" fontId="7" fillId="4" borderId="50" xfId="0" applyNumberFormat="1" applyFont="1" applyFill="1" applyBorder="1" applyAlignment="1" applyProtection="1">
      <alignment horizontal="right"/>
      <protection hidden="1"/>
    </xf>
    <xf numFmtId="182" fontId="7" fillId="4" borderId="49" xfId="0" applyNumberFormat="1" applyFont="1" applyFill="1" applyBorder="1" applyAlignment="1" applyProtection="1">
      <alignment horizontal="right"/>
      <protection hidden="1"/>
    </xf>
    <xf numFmtId="182" fontId="7" fillId="4" borderId="51" xfId="0" applyNumberFormat="1" applyFont="1" applyFill="1" applyBorder="1" applyAlignment="1" applyProtection="1">
      <alignment horizontal="right"/>
      <protection hidden="1"/>
    </xf>
    <xf numFmtId="182" fontId="15" fillId="4" borderId="0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 wrapText="1" shrinkToFi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="75" zoomScaleNormal="75" zoomScaleSheetLayoutView="75" workbookViewId="0" topLeftCell="A1">
      <pane ySplit="3" topLeftCell="BM39" activePane="bottomLeft" state="frozen"/>
      <selection pane="topLeft" activeCell="A1" sqref="A1"/>
      <selection pane="bottomLeft" activeCell="K60" sqref="K60"/>
    </sheetView>
  </sheetViews>
  <sheetFormatPr defaultColWidth="9.00390625" defaultRowHeight="12.75"/>
  <cols>
    <col min="1" max="1" width="12.00390625" style="2" customWidth="1"/>
    <col min="2" max="2" width="77.00390625" style="2" customWidth="1"/>
    <col min="3" max="3" width="14.00390625" style="2" customWidth="1"/>
    <col min="4" max="4" width="14.00390625" style="120" customWidth="1"/>
    <col min="5" max="5" width="15.625" style="120" customWidth="1"/>
    <col min="6" max="6" width="11.25390625" style="120" customWidth="1"/>
    <col min="7" max="7" width="9.375" style="2" customWidth="1"/>
    <col min="8" max="8" width="12.75390625" style="2" customWidth="1"/>
    <col min="9" max="16384" width="9.125" style="2" customWidth="1"/>
  </cols>
  <sheetData>
    <row r="1" spans="1:7" ht="27.75" customHeight="1">
      <c r="A1" s="273" t="s">
        <v>129</v>
      </c>
      <c r="B1" s="273"/>
      <c r="C1" s="273"/>
      <c r="D1" s="273"/>
      <c r="E1" s="273"/>
      <c r="F1" s="273"/>
      <c r="G1" s="273"/>
    </row>
    <row r="2" ht="15" customHeight="1" thickBot="1">
      <c r="G2" s="3"/>
    </row>
    <row r="3" spans="1:7" s="1" customFormat="1" ht="105.75" customHeight="1" thickBot="1">
      <c r="A3" s="121" t="s">
        <v>0</v>
      </c>
      <c r="B3" s="122" t="s">
        <v>1</v>
      </c>
      <c r="C3" s="68" t="s">
        <v>114</v>
      </c>
      <c r="D3" s="68" t="s">
        <v>21</v>
      </c>
      <c r="E3" s="68" t="s">
        <v>106</v>
      </c>
      <c r="F3" s="68" t="s">
        <v>78</v>
      </c>
      <c r="G3" s="100" t="s">
        <v>79</v>
      </c>
    </row>
    <row r="4" spans="1:7" ht="23.25" customHeight="1" thickBot="1">
      <c r="A4" s="5"/>
      <c r="B4" s="7" t="s">
        <v>26</v>
      </c>
      <c r="C4" s="6"/>
      <c r="D4" s="6"/>
      <c r="E4" s="6"/>
      <c r="F4" s="7"/>
      <c r="G4" s="8"/>
    </row>
    <row r="5" spans="1:7" ht="22.5" customHeight="1" thickBot="1">
      <c r="A5" s="101">
        <v>10000000</v>
      </c>
      <c r="B5" s="102" t="s">
        <v>2</v>
      </c>
      <c r="C5" s="103">
        <f>+C6+C9</f>
        <v>7600</v>
      </c>
      <c r="D5" s="103">
        <f>+D6+D9</f>
        <v>5158.5</v>
      </c>
      <c r="E5" s="103">
        <f>+E6+E9</f>
        <v>5777.8</v>
      </c>
      <c r="F5" s="103">
        <f aca="true" t="shared" si="0" ref="F5:G8">IF(C5=0,"",$E5/C5*100)</f>
        <v>76.02368421052633</v>
      </c>
      <c r="G5" s="104">
        <f t="shared" si="0"/>
        <v>112.00542793447707</v>
      </c>
    </row>
    <row r="6" spans="1:7" ht="37.5">
      <c r="A6" s="29">
        <v>11000000</v>
      </c>
      <c r="B6" s="22" t="s">
        <v>3</v>
      </c>
      <c r="C6" s="12">
        <f>+C7+C8</f>
        <v>7600</v>
      </c>
      <c r="D6" s="12">
        <f>+D7+D8</f>
        <v>5158.5</v>
      </c>
      <c r="E6" s="12">
        <f>+E7+E8</f>
        <v>5777.8</v>
      </c>
      <c r="F6" s="12">
        <f t="shared" si="0"/>
        <v>76.02368421052633</v>
      </c>
      <c r="G6" s="11">
        <f t="shared" si="0"/>
        <v>112.00542793447707</v>
      </c>
    </row>
    <row r="7" spans="1:8" ht="19.5" thickBot="1">
      <c r="A7" s="38">
        <v>11010000</v>
      </c>
      <c r="B7" s="39" t="s">
        <v>81</v>
      </c>
      <c r="C7" s="40">
        <v>7600</v>
      </c>
      <c r="D7" s="41">
        <v>5158.5</v>
      </c>
      <c r="E7" s="42">
        <v>5777.8</v>
      </c>
      <c r="F7" s="40">
        <f t="shared" si="0"/>
        <v>76.02368421052633</v>
      </c>
      <c r="G7" s="43">
        <f t="shared" si="0"/>
        <v>112.00542793447707</v>
      </c>
      <c r="H7" s="9"/>
    </row>
    <row r="8" spans="1:8" ht="19.5" hidden="1" thickBot="1">
      <c r="A8" s="38">
        <v>11020000</v>
      </c>
      <c r="B8" s="39" t="s">
        <v>4</v>
      </c>
      <c r="C8" s="40"/>
      <c r="D8" s="41"/>
      <c r="E8" s="42"/>
      <c r="F8" s="40">
        <f t="shared" si="0"/>
      </c>
      <c r="G8" s="43">
        <f t="shared" si="0"/>
      </c>
      <c r="H8" s="9"/>
    </row>
    <row r="9" spans="1:7" ht="20.25" customHeight="1" hidden="1">
      <c r="A9" s="32">
        <v>13000000</v>
      </c>
      <c r="B9" s="24" t="s">
        <v>62</v>
      </c>
      <c r="C9" s="18"/>
      <c r="D9" s="18"/>
      <c r="E9" s="18"/>
      <c r="F9" s="18"/>
      <c r="G9" s="13"/>
    </row>
    <row r="10" spans="1:7" ht="18.75" hidden="1">
      <c r="A10" s="38">
        <v>13010000</v>
      </c>
      <c r="B10" s="39" t="s">
        <v>30</v>
      </c>
      <c r="C10" s="40"/>
      <c r="D10" s="41"/>
      <c r="E10" s="42"/>
      <c r="F10" s="40"/>
      <c r="G10" s="43"/>
    </row>
    <row r="11" spans="1:7" ht="18.75" hidden="1">
      <c r="A11" s="38">
        <v>13020000</v>
      </c>
      <c r="B11" s="39" t="s">
        <v>31</v>
      </c>
      <c r="C11" s="40"/>
      <c r="D11" s="41"/>
      <c r="E11" s="42"/>
      <c r="F11" s="40"/>
      <c r="G11" s="43"/>
    </row>
    <row r="12" spans="1:7" ht="18.75" hidden="1">
      <c r="A12" s="38">
        <v>13030000</v>
      </c>
      <c r="B12" s="39" t="s">
        <v>32</v>
      </c>
      <c r="C12" s="40"/>
      <c r="D12" s="41"/>
      <c r="E12" s="42"/>
      <c r="F12" s="40"/>
      <c r="G12" s="43"/>
    </row>
    <row r="13" spans="1:7" ht="19.5" hidden="1" thickBot="1">
      <c r="A13" s="38">
        <v>13070000</v>
      </c>
      <c r="B13" s="39" t="s">
        <v>33</v>
      </c>
      <c r="C13" s="40"/>
      <c r="D13" s="41"/>
      <c r="E13" s="42"/>
      <c r="F13" s="40"/>
      <c r="G13" s="43"/>
    </row>
    <row r="14" spans="1:7" ht="24" customHeight="1" thickBot="1">
      <c r="A14" s="101">
        <v>20000000</v>
      </c>
      <c r="B14" s="102" t="s">
        <v>5</v>
      </c>
      <c r="C14" s="103">
        <f>+C15+C19+C23</f>
        <v>2</v>
      </c>
      <c r="D14" s="103">
        <f>+D15+D19+D23</f>
        <v>0</v>
      </c>
      <c r="E14" s="103">
        <f>+E15+E19+E23</f>
        <v>15.1</v>
      </c>
      <c r="F14" s="103">
        <f>IF(C14=0,"",$E14/C14*100)</f>
        <v>755</v>
      </c>
      <c r="G14" s="104">
        <f>IF(D14=0,"",$E14/D14*100)</f>
      </c>
    </row>
    <row r="15" spans="1:7" ht="18.75" hidden="1">
      <c r="A15" s="28">
        <v>21000000</v>
      </c>
      <c r="B15" s="21" t="s">
        <v>6</v>
      </c>
      <c r="C15" s="12"/>
      <c r="D15" s="12"/>
      <c r="E15" s="12"/>
      <c r="F15" s="10"/>
      <c r="G15" s="11"/>
    </row>
    <row r="16" spans="1:7" ht="93.75" hidden="1">
      <c r="A16" s="38">
        <v>21010000</v>
      </c>
      <c r="B16" s="39" t="s">
        <v>90</v>
      </c>
      <c r="C16" s="40"/>
      <c r="D16" s="41"/>
      <c r="E16" s="42"/>
      <c r="F16" s="40"/>
      <c r="G16" s="43"/>
    </row>
    <row r="17" spans="1:7" ht="21.75" customHeight="1" hidden="1">
      <c r="A17" s="38">
        <v>21050000</v>
      </c>
      <c r="B17" s="39" t="s">
        <v>63</v>
      </c>
      <c r="C17" s="40"/>
      <c r="D17" s="41"/>
      <c r="E17" s="42"/>
      <c r="F17" s="40"/>
      <c r="G17" s="43"/>
    </row>
    <row r="18" spans="1:7" ht="18.75" hidden="1">
      <c r="A18" s="38">
        <v>21080000</v>
      </c>
      <c r="B18" s="39" t="s">
        <v>7</v>
      </c>
      <c r="C18" s="40"/>
      <c r="D18" s="41"/>
      <c r="E18" s="42"/>
      <c r="F18" s="40"/>
      <c r="G18" s="43"/>
    </row>
    <row r="19" spans="1:7" ht="37.5">
      <c r="A19" s="44">
        <v>22000000</v>
      </c>
      <c r="B19" s="45" t="s">
        <v>60</v>
      </c>
      <c r="C19" s="46"/>
      <c r="D19" s="96"/>
      <c r="E19" s="97">
        <f>E20+E21</f>
        <v>15.1</v>
      </c>
      <c r="F19" s="46"/>
      <c r="G19" s="47"/>
    </row>
    <row r="20" spans="1:7" ht="18.75">
      <c r="A20" s="38">
        <v>22010000</v>
      </c>
      <c r="B20" s="39" t="s">
        <v>59</v>
      </c>
      <c r="C20" s="40"/>
      <c r="D20" s="41"/>
      <c r="E20" s="42">
        <v>15</v>
      </c>
      <c r="F20" s="40"/>
      <c r="G20" s="43"/>
    </row>
    <row r="21" spans="1:7" ht="37.5">
      <c r="A21" s="38">
        <v>22080000</v>
      </c>
      <c r="B21" s="39" t="s">
        <v>64</v>
      </c>
      <c r="C21" s="40"/>
      <c r="D21" s="41"/>
      <c r="E21" s="42">
        <v>0.1</v>
      </c>
      <c r="F21" s="40"/>
      <c r="G21" s="43"/>
    </row>
    <row r="22" spans="1:7" ht="37.5" hidden="1">
      <c r="A22" s="38">
        <v>22120000</v>
      </c>
      <c r="B22" s="39" t="s">
        <v>82</v>
      </c>
      <c r="C22" s="40"/>
      <c r="D22" s="41"/>
      <c r="E22" s="42"/>
      <c r="F22" s="40"/>
      <c r="G22" s="43"/>
    </row>
    <row r="23" spans="1:7" ht="18.75">
      <c r="A23" s="44">
        <v>24000000</v>
      </c>
      <c r="B23" s="45" t="s">
        <v>104</v>
      </c>
      <c r="C23" s="46">
        <f>+C24</f>
        <v>2</v>
      </c>
      <c r="D23" s="46">
        <f>+D24</f>
        <v>0</v>
      </c>
      <c r="E23" s="46">
        <f>+E24</f>
        <v>0</v>
      </c>
      <c r="F23" s="46">
        <f>IF(C23=0,"",$E23/C23*100)</f>
        <v>0</v>
      </c>
      <c r="G23" s="47">
        <f>IF(D23=0,"",$E23/D23*100)</f>
      </c>
    </row>
    <row r="24" spans="1:7" ht="19.5" thickBot="1">
      <c r="A24" s="38" t="s">
        <v>102</v>
      </c>
      <c r="B24" s="39" t="s">
        <v>105</v>
      </c>
      <c r="C24" s="40">
        <v>2</v>
      </c>
      <c r="D24" s="41"/>
      <c r="E24" s="42"/>
      <c r="F24" s="40">
        <f>IF(C24=0,"",$E24/C24*100)</f>
        <v>0</v>
      </c>
      <c r="G24" s="43">
        <f>IF(D24=0,"",$E24/D24*100)</f>
      </c>
    </row>
    <row r="25" spans="1:7" ht="22.5" customHeight="1" hidden="1" thickBot="1">
      <c r="A25" s="101">
        <v>30000000</v>
      </c>
      <c r="B25" s="102" t="s">
        <v>65</v>
      </c>
      <c r="C25" s="103"/>
      <c r="D25" s="103"/>
      <c r="E25" s="103">
        <f>+E26</f>
        <v>0</v>
      </c>
      <c r="F25" s="103">
        <f aca="true" t="shared" si="1" ref="F25:G27">IF(C25=0,"",$E25/C25*100)</f>
      </c>
      <c r="G25" s="104">
        <f t="shared" si="1"/>
      </c>
    </row>
    <row r="26" spans="1:7" ht="19.5" customHeight="1" hidden="1">
      <c r="A26" s="28">
        <v>31000000</v>
      </c>
      <c r="B26" s="21" t="s">
        <v>28</v>
      </c>
      <c r="C26" s="12">
        <f>C27</f>
        <v>0</v>
      </c>
      <c r="D26" s="12">
        <f>D27</f>
        <v>0</v>
      </c>
      <c r="E26" s="12"/>
      <c r="F26" s="12">
        <f t="shared" si="1"/>
      </c>
      <c r="G26" s="11">
        <f t="shared" si="1"/>
      </c>
    </row>
    <row r="27" spans="1:7" ht="38.25" hidden="1" thickBot="1">
      <c r="A27" s="31">
        <v>31020000</v>
      </c>
      <c r="B27" s="25" t="s">
        <v>29</v>
      </c>
      <c r="C27" s="98">
        <v>0</v>
      </c>
      <c r="D27" s="98">
        <v>0</v>
      </c>
      <c r="E27" s="98"/>
      <c r="F27" s="14">
        <f t="shared" si="1"/>
      </c>
      <c r="G27" s="15">
        <f t="shared" si="1"/>
      </c>
    </row>
    <row r="28" spans="1:7" s="37" customFormat="1" ht="26.25" customHeight="1" thickBot="1">
      <c r="A28" s="34"/>
      <c r="B28" s="105" t="s">
        <v>108</v>
      </c>
      <c r="C28" s="35">
        <f>C5+C14</f>
        <v>7602</v>
      </c>
      <c r="D28" s="35">
        <f>D5+D14</f>
        <v>5158.5</v>
      </c>
      <c r="E28" s="35">
        <f>E5+E14+E25</f>
        <v>5792.900000000001</v>
      </c>
      <c r="F28" s="35">
        <f aca="true" t="shared" si="2" ref="F28:F38">IF(C28=0,"",$E28/C28*100)</f>
        <v>76.20231518021573</v>
      </c>
      <c r="G28" s="36">
        <f aca="true" t="shared" si="3" ref="G28:G38">IF(D28=0,"",$E28/D28*100)</f>
        <v>112.29814868663372</v>
      </c>
    </row>
    <row r="29" spans="1:7" s="37" customFormat="1" ht="26.25" customHeight="1" thickBot="1">
      <c r="A29" s="101">
        <v>40000000</v>
      </c>
      <c r="B29" s="102" t="s">
        <v>107</v>
      </c>
      <c r="C29" s="103">
        <f>+C30+C33</f>
        <v>67530.3</v>
      </c>
      <c r="D29" s="103">
        <f>+D30+D33</f>
        <v>51719.80000000001</v>
      </c>
      <c r="E29" s="103">
        <f>+E30+E33</f>
        <v>51645.200000000004</v>
      </c>
      <c r="F29" s="103">
        <f t="shared" si="2"/>
        <v>76.47707769697455</v>
      </c>
      <c r="G29" s="104">
        <f t="shared" si="3"/>
        <v>99.85576123650903</v>
      </c>
    </row>
    <row r="30" spans="1:7" ht="20.25" customHeight="1">
      <c r="A30" s="28">
        <v>41020000</v>
      </c>
      <c r="B30" s="21" t="s">
        <v>8</v>
      </c>
      <c r="C30" s="12">
        <f>SUM(C31:C32)</f>
        <v>4393.3</v>
      </c>
      <c r="D30" s="12">
        <f>SUM(D31:D32)</f>
        <v>3294.9</v>
      </c>
      <c r="E30" s="12">
        <f>SUM(E31:E32)</f>
        <v>3294.9</v>
      </c>
      <c r="F30" s="10">
        <f t="shared" si="2"/>
        <v>74.99829285502925</v>
      </c>
      <c r="G30" s="11">
        <f t="shared" si="3"/>
        <v>100</v>
      </c>
    </row>
    <row r="31" spans="1:8" ht="19.5" customHeight="1">
      <c r="A31" s="38">
        <v>41020100</v>
      </c>
      <c r="B31" s="39" t="s">
        <v>118</v>
      </c>
      <c r="C31" s="40">
        <v>4393.3</v>
      </c>
      <c r="D31" s="41">
        <v>3294.9</v>
      </c>
      <c r="E31" s="42">
        <v>3294.9</v>
      </c>
      <c r="F31" s="40">
        <f t="shared" si="2"/>
        <v>74.99829285502925</v>
      </c>
      <c r="G31" s="43">
        <f t="shared" si="3"/>
        <v>100</v>
      </c>
      <c r="H31" s="16"/>
    </row>
    <row r="32" spans="1:7" ht="18.75" hidden="1">
      <c r="A32" s="38"/>
      <c r="B32" s="39"/>
      <c r="C32" s="40"/>
      <c r="D32" s="41"/>
      <c r="E32" s="42"/>
      <c r="F32" s="40">
        <f t="shared" si="2"/>
      </c>
      <c r="G32" s="43">
        <f t="shared" si="3"/>
      </c>
    </row>
    <row r="33" spans="1:8" ht="23.25" customHeight="1">
      <c r="A33" s="30">
        <v>41030000</v>
      </c>
      <c r="B33" s="23" t="s">
        <v>9</v>
      </c>
      <c r="C33" s="18">
        <f>SUM(C34:C45)</f>
        <v>63137</v>
      </c>
      <c r="D33" s="18">
        <f>SUM(D34:D45)</f>
        <v>48424.90000000001</v>
      </c>
      <c r="E33" s="18">
        <f>SUM(E34:E45)</f>
        <v>48350.3</v>
      </c>
      <c r="F33" s="119">
        <f t="shared" si="2"/>
        <v>76.57997687568304</v>
      </c>
      <c r="G33" s="13">
        <f t="shared" si="3"/>
        <v>99.84594702312239</v>
      </c>
      <c r="H33" s="9"/>
    </row>
    <row r="34" spans="1:8" ht="39" customHeight="1" hidden="1">
      <c r="A34" s="38">
        <v>41030300</v>
      </c>
      <c r="B34" s="39" t="s">
        <v>84</v>
      </c>
      <c r="C34" s="40"/>
      <c r="D34" s="41"/>
      <c r="E34" s="42"/>
      <c r="F34" s="40">
        <f t="shared" si="2"/>
      </c>
      <c r="G34" s="43">
        <f t="shared" si="3"/>
      </c>
      <c r="H34" s="17"/>
    </row>
    <row r="35" spans="1:8" ht="57" customHeight="1">
      <c r="A35" s="38">
        <v>41030600</v>
      </c>
      <c r="B35" s="39" t="s">
        <v>83</v>
      </c>
      <c r="C35" s="40">
        <v>15419</v>
      </c>
      <c r="D35" s="41">
        <v>11562.7</v>
      </c>
      <c r="E35" s="42">
        <v>11518.4</v>
      </c>
      <c r="F35" s="40">
        <f t="shared" si="2"/>
        <v>74.70263960049289</v>
      </c>
      <c r="G35" s="43">
        <f t="shared" si="3"/>
        <v>99.61687149195257</v>
      </c>
      <c r="H35" s="9"/>
    </row>
    <row r="36" spans="1:7" ht="94.5" customHeight="1">
      <c r="A36" s="84">
        <v>41030800</v>
      </c>
      <c r="B36" s="81" t="s">
        <v>85</v>
      </c>
      <c r="C36" s="82">
        <v>4923.1</v>
      </c>
      <c r="D36" s="93">
        <v>3267.7</v>
      </c>
      <c r="E36" s="94">
        <v>3267.7</v>
      </c>
      <c r="F36" s="82">
        <f t="shared" si="2"/>
        <v>66.37484511791351</v>
      </c>
      <c r="G36" s="85">
        <f t="shared" si="3"/>
        <v>100</v>
      </c>
    </row>
    <row r="37" spans="1:8" ht="230.25" customHeight="1" hidden="1">
      <c r="A37" s="38">
        <v>41030900</v>
      </c>
      <c r="B37" s="39" t="s">
        <v>66</v>
      </c>
      <c r="C37" s="40"/>
      <c r="D37" s="41"/>
      <c r="E37" s="42"/>
      <c r="F37" s="40">
        <f t="shared" si="2"/>
      </c>
      <c r="G37" s="43">
        <f t="shared" si="3"/>
      </c>
      <c r="H37" s="17"/>
    </row>
    <row r="38" spans="1:8" ht="57" customHeight="1">
      <c r="A38" s="38">
        <v>41031000</v>
      </c>
      <c r="B38" s="39" t="s">
        <v>86</v>
      </c>
      <c r="C38" s="40">
        <v>4330.7</v>
      </c>
      <c r="D38" s="41">
        <v>3356.9</v>
      </c>
      <c r="E38" s="42">
        <v>3356.9</v>
      </c>
      <c r="F38" s="40">
        <f t="shared" si="2"/>
        <v>77.51402775532824</v>
      </c>
      <c r="G38" s="43">
        <f t="shared" si="3"/>
        <v>100</v>
      </c>
      <c r="H38" s="17"/>
    </row>
    <row r="39" spans="1:8" ht="27.75" customHeight="1">
      <c r="A39" s="38" t="s">
        <v>119</v>
      </c>
      <c r="B39" s="39" t="s">
        <v>120</v>
      </c>
      <c r="C39" s="40">
        <v>16838.4</v>
      </c>
      <c r="D39" s="41">
        <v>13745.7</v>
      </c>
      <c r="E39" s="42">
        <v>13745.7</v>
      </c>
      <c r="F39" s="40">
        <f aca="true" t="shared" si="4" ref="F39:G45">IF(C39=0,"",$E39/C39*100)</f>
        <v>81.63305302166476</v>
      </c>
      <c r="G39" s="43">
        <f t="shared" si="4"/>
        <v>100</v>
      </c>
      <c r="H39" s="17"/>
    </row>
    <row r="40" spans="1:8" ht="55.5" customHeight="1" hidden="1">
      <c r="A40" s="38" t="s">
        <v>121</v>
      </c>
      <c r="B40" s="39" t="s">
        <v>122</v>
      </c>
      <c r="C40" s="40"/>
      <c r="D40" s="41"/>
      <c r="E40" s="42"/>
      <c r="F40" s="40">
        <f t="shared" si="4"/>
      </c>
      <c r="G40" s="43">
        <f t="shared" si="4"/>
      </c>
      <c r="H40" s="17"/>
    </row>
    <row r="41" spans="1:8" ht="27.75" customHeight="1">
      <c r="A41" s="38" t="s">
        <v>121</v>
      </c>
      <c r="B41" s="39" t="s">
        <v>123</v>
      </c>
      <c r="C41" s="40">
        <v>18135.6</v>
      </c>
      <c r="D41" s="41">
        <v>13385.4</v>
      </c>
      <c r="E41" s="42">
        <v>13385.4</v>
      </c>
      <c r="F41" s="40">
        <f t="shared" si="4"/>
        <v>73.80731820287171</v>
      </c>
      <c r="G41" s="43">
        <f t="shared" si="4"/>
        <v>100</v>
      </c>
      <c r="H41" s="17"/>
    </row>
    <row r="42" spans="1:8" ht="23.25" customHeight="1">
      <c r="A42" s="38" t="s">
        <v>124</v>
      </c>
      <c r="B42" s="39" t="s">
        <v>125</v>
      </c>
      <c r="C42" s="40">
        <v>88.5</v>
      </c>
      <c r="D42" s="41">
        <v>80.4</v>
      </c>
      <c r="E42" s="42">
        <v>77.6</v>
      </c>
      <c r="F42" s="40">
        <f t="shared" si="4"/>
        <v>87.68361581920904</v>
      </c>
      <c r="G42" s="43">
        <f t="shared" si="4"/>
        <v>96.51741293532336</v>
      </c>
      <c r="H42" s="17"/>
    </row>
    <row r="43" spans="1:7" ht="42.75" customHeight="1">
      <c r="A43" s="38" t="s">
        <v>124</v>
      </c>
      <c r="B43" s="39" t="s">
        <v>126</v>
      </c>
      <c r="C43" s="40">
        <v>2896</v>
      </c>
      <c r="D43" s="41">
        <v>2627</v>
      </c>
      <c r="E43" s="42">
        <v>2627</v>
      </c>
      <c r="F43" s="40">
        <f t="shared" si="4"/>
        <v>90.71132596685084</v>
      </c>
      <c r="G43" s="43">
        <f t="shared" si="4"/>
        <v>100</v>
      </c>
    </row>
    <row r="44" spans="1:7" ht="111.75" customHeight="1">
      <c r="A44" s="38">
        <v>41035800</v>
      </c>
      <c r="B44" s="39" t="s">
        <v>87</v>
      </c>
      <c r="C44" s="40">
        <v>382.9</v>
      </c>
      <c r="D44" s="41">
        <v>276.3</v>
      </c>
      <c r="E44" s="42">
        <v>248.8</v>
      </c>
      <c r="F44" s="40">
        <f t="shared" si="4"/>
        <v>64.97780099242622</v>
      </c>
      <c r="G44" s="43">
        <f t="shared" si="4"/>
        <v>90.04705030763662</v>
      </c>
    </row>
    <row r="45" spans="1:7" ht="58.5" customHeight="1" thickBot="1">
      <c r="A45" s="38" t="s">
        <v>127</v>
      </c>
      <c r="B45" s="39" t="s">
        <v>128</v>
      </c>
      <c r="C45" s="40">
        <v>122.8</v>
      </c>
      <c r="D45" s="41">
        <v>122.8</v>
      </c>
      <c r="E45" s="42">
        <v>122.8</v>
      </c>
      <c r="F45" s="40">
        <f t="shared" si="4"/>
        <v>100</v>
      </c>
      <c r="G45" s="43">
        <f t="shared" si="4"/>
        <v>100</v>
      </c>
    </row>
    <row r="46" spans="1:7" s="37" customFormat="1" ht="29.25" customHeight="1" thickBot="1">
      <c r="A46" s="67"/>
      <c r="B46" s="106" t="s">
        <v>17</v>
      </c>
      <c r="C46" s="99">
        <f>C28+C30+C33</f>
        <v>75132.3</v>
      </c>
      <c r="D46" s="99">
        <f>D28+D30+D33</f>
        <v>56878.30000000001</v>
      </c>
      <c r="E46" s="99">
        <f>E28+E30+E33</f>
        <v>57438.100000000006</v>
      </c>
      <c r="F46" s="35">
        <f>IF(C46=0,"",$E46/C46*100)</f>
        <v>76.44927680904219</v>
      </c>
      <c r="G46" s="36">
        <f>IF(D46=0,"",$E46/D46*100)</f>
        <v>100.98420663064825</v>
      </c>
    </row>
    <row r="47" spans="1:7" s="70" customFormat="1" ht="27" customHeight="1" thickBot="1">
      <c r="A47" s="148"/>
      <c r="B47" s="4" t="s">
        <v>41</v>
      </c>
      <c r="C47" s="149"/>
      <c r="D47" s="64" t="s">
        <v>20</v>
      </c>
      <c r="E47" s="150"/>
      <c r="F47" s="150"/>
      <c r="G47" s="151"/>
    </row>
    <row r="48" spans="1:7" s="155" customFormat="1" ht="20.25" customHeight="1">
      <c r="A48" s="231">
        <v>10000</v>
      </c>
      <c r="B48" s="232" t="s">
        <v>45</v>
      </c>
      <c r="C48" s="233">
        <v>1496.7</v>
      </c>
      <c r="D48" s="233">
        <v>1288.2</v>
      </c>
      <c r="E48" s="234">
        <v>1199.5</v>
      </c>
      <c r="F48" s="234">
        <f>IF(C48=0,"",IF(($E48/C48*100)&gt;=200,"В/100",$E48/C48*100))</f>
        <v>80.14298122536246</v>
      </c>
      <c r="G48" s="235">
        <f>IF(D48=0,"",IF((E48/D48*100)&gt;=200,"В/100",E48/D48*100))</f>
        <v>93.11442322620711</v>
      </c>
    </row>
    <row r="49" spans="1:7" s="155" customFormat="1" ht="20.25" customHeight="1">
      <c r="A49" s="236">
        <v>70000</v>
      </c>
      <c r="B49" s="237" t="s">
        <v>46</v>
      </c>
      <c r="C49" s="238">
        <v>22288</v>
      </c>
      <c r="D49" s="238">
        <v>18664.7</v>
      </c>
      <c r="E49" s="239">
        <v>17410.5</v>
      </c>
      <c r="F49" s="239">
        <f>IF(C49=0,"",IF(($E49/C49*100)&gt;=200,"В/100",$E49/C49*100))</f>
        <v>78.11602656137832</v>
      </c>
      <c r="G49" s="240">
        <f>IF(D49=0,"",IF((E49/D49*100)&gt;=200,"В/100",E49/D49*100))</f>
        <v>93.28036346686525</v>
      </c>
    </row>
    <row r="50" spans="1:7" s="155" customFormat="1" ht="20.25" customHeight="1">
      <c r="A50" s="236">
        <v>80000</v>
      </c>
      <c r="B50" s="237" t="s">
        <v>47</v>
      </c>
      <c r="C50" s="238">
        <v>18863.3</v>
      </c>
      <c r="D50" s="238">
        <v>14113.1</v>
      </c>
      <c r="E50" s="239">
        <v>13684.6</v>
      </c>
      <c r="F50" s="239">
        <f>IF(C50=0,"",IF(($E50/C50*100)&gt;=200,"В/100",$E50/C50*100))</f>
        <v>72.54616106407681</v>
      </c>
      <c r="G50" s="240">
        <f>IF(D50=0,"",IF((E50/D50*100)&gt;=200,"В/100",E50/D50*100))</f>
        <v>96.9638137616824</v>
      </c>
    </row>
    <row r="51" spans="1:8" s="155" customFormat="1" ht="20.25" customHeight="1">
      <c r="A51" s="241">
        <v>90000</v>
      </c>
      <c r="B51" s="242" t="s">
        <v>115</v>
      </c>
      <c r="C51" s="243">
        <v>28328.6</v>
      </c>
      <c r="D51" s="244">
        <v>21339.1</v>
      </c>
      <c r="E51" s="244">
        <v>20724.7</v>
      </c>
      <c r="F51" s="244">
        <f>IF(C51=0,"",IF(($E51/C51*100)&gt;=200,"В/100",$E51/C51*100))</f>
        <v>73.15822172645314</v>
      </c>
      <c r="G51" s="245">
        <f>IF(D51=0,"",IF((E51/D51*100)&gt;=200,"В/100",E51/D51*100))</f>
        <v>97.1207782896186</v>
      </c>
      <c r="H51" s="246"/>
    </row>
    <row r="52" spans="1:8" s="155" customFormat="1" ht="20.25" customHeight="1">
      <c r="A52" s="236">
        <v>110000</v>
      </c>
      <c r="B52" s="247" t="s">
        <v>48</v>
      </c>
      <c r="C52" s="243">
        <v>2669.3</v>
      </c>
      <c r="D52" s="243">
        <v>2549.3</v>
      </c>
      <c r="E52" s="244">
        <v>2010.8</v>
      </c>
      <c r="F52" s="244">
        <f aca="true" t="shared" si="5" ref="F52:F63">IF(C52=0,"",IF(($E52/C52*100)&gt;=200,"В/100",$E52/C52*100))</f>
        <v>75.33061102161615</v>
      </c>
      <c r="G52" s="245">
        <f aca="true" t="shared" si="6" ref="G52:G70">IF(D52=0,"",IF((E52/D52*100)&gt;=200,"В/100",E52/D52*100))</f>
        <v>78.87655434825245</v>
      </c>
      <c r="H52" s="248"/>
    </row>
    <row r="53" spans="1:7" s="155" customFormat="1" ht="20.25" customHeight="1" hidden="1">
      <c r="A53" s="236">
        <v>120000</v>
      </c>
      <c r="B53" s="247" t="s">
        <v>49</v>
      </c>
      <c r="C53" s="238"/>
      <c r="D53" s="238"/>
      <c r="E53" s="239"/>
      <c r="F53" s="239">
        <f t="shared" si="5"/>
      </c>
      <c r="G53" s="240">
        <f t="shared" si="6"/>
      </c>
    </row>
    <row r="54" spans="1:7" s="155" customFormat="1" ht="20.25" customHeight="1">
      <c r="A54" s="241">
        <v>130000</v>
      </c>
      <c r="B54" s="242" t="s">
        <v>50</v>
      </c>
      <c r="C54" s="243">
        <v>30</v>
      </c>
      <c r="D54" s="243">
        <v>25.5</v>
      </c>
      <c r="E54" s="244">
        <v>14.1</v>
      </c>
      <c r="F54" s="244">
        <f t="shared" si="5"/>
        <v>47</v>
      </c>
      <c r="G54" s="245">
        <f t="shared" si="6"/>
        <v>55.294117647058826</v>
      </c>
    </row>
    <row r="55" spans="1:7" s="155" customFormat="1" ht="20.25" customHeight="1" hidden="1">
      <c r="A55" s="241">
        <v>160000</v>
      </c>
      <c r="B55" s="242" t="s">
        <v>116</v>
      </c>
      <c r="C55" s="243"/>
      <c r="D55" s="243"/>
      <c r="E55" s="244"/>
      <c r="F55" s="244">
        <f t="shared" si="5"/>
      </c>
      <c r="G55" s="245">
        <f t="shared" si="6"/>
      </c>
    </row>
    <row r="56" spans="1:7" s="155" customFormat="1" ht="38.25" customHeight="1" hidden="1">
      <c r="A56" s="241">
        <v>170000</v>
      </c>
      <c r="B56" s="242" t="s">
        <v>76</v>
      </c>
      <c r="C56" s="243"/>
      <c r="D56" s="243"/>
      <c r="E56" s="244"/>
      <c r="F56" s="244">
        <f t="shared" si="5"/>
      </c>
      <c r="G56" s="245">
        <f t="shared" si="6"/>
      </c>
    </row>
    <row r="57" spans="1:8" s="155" customFormat="1" ht="20.25" customHeight="1">
      <c r="A57" s="249">
        <v>180000</v>
      </c>
      <c r="B57" s="242" t="s">
        <v>52</v>
      </c>
      <c r="C57" s="250">
        <v>10</v>
      </c>
      <c r="D57" s="250">
        <v>10</v>
      </c>
      <c r="E57" s="251"/>
      <c r="F57" s="244">
        <f>IF(C57=0,"",IF(($E57/C57*100)&gt;=200,"В/100",$E57/C57*100))</f>
        <v>0</v>
      </c>
      <c r="G57" s="245">
        <f>IF(D57=0,"",IF((E57/D57*100)&gt;=200,"В/100",E57/D57*100))</f>
        <v>0</v>
      </c>
      <c r="H57" s="154"/>
    </row>
    <row r="58" spans="1:8" s="257" customFormat="1" ht="20.25" customHeight="1" hidden="1">
      <c r="A58" s="252" t="s">
        <v>37</v>
      </c>
      <c r="B58" s="253" t="s">
        <v>38</v>
      </c>
      <c r="C58" s="254"/>
      <c r="D58" s="254"/>
      <c r="E58" s="255">
        <v>0</v>
      </c>
      <c r="F58" s="244">
        <f>IF(C58=0,"",IF(($E58/C58*100)&gt;=200,"В/100",$E58/C58*100))</f>
      </c>
      <c r="G58" s="245">
        <f>IF(D58=0,"",IF((E58/D58*100)&gt;=200,"В/100",E58/D58*100))</f>
      </c>
      <c r="H58" s="256"/>
    </row>
    <row r="59" spans="1:7" s="155" customFormat="1" ht="37.5" customHeight="1">
      <c r="A59" s="258">
        <v>210000</v>
      </c>
      <c r="B59" s="253" t="s">
        <v>77</v>
      </c>
      <c r="C59" s="259">
        <v>18</v>
      </c>
      <c r="D59" s="259">
        <v>18</v>
      </c>
      <c r="E59" s="260">
        <v>9</v>
      </c>
      <c r="F59" s="244">
        <f>IF(C59=0,"",IF(($E59/C59*100)&gt;=200,"В/100",$E59/C59*100))</f>
        <v>50</v>
      </c>
      <c r="G59" s="245">
        <f>IF(D59=0,"",IF((E59/D59*100)&gt;=200,"В/100",E59/D59*100))</f>
        <v>50</v>
      </c>
    </row>
    <row r="60" spans="1:7" s="155" customFormat="1" ht="18.75" customHeight="1">
      <c r="A60" s="241">
        <v>250000</v>
      </c>
      <c r="B60" s="242" t="s">
        <v>53</v>
      </c>
      <c r="C60" s="244">
        <f>+C61+C62+C64+C63</f>
        <v>2605.4</v>
      </c>
      <c r="D60" s="244">
        <f>+D61+D62+D64+D63</f>
        <v>2207.2</v>
      </c>
      <c r="E60" s="244">
        <f>+E61+E62+E64+E63</f>
        <v>1351.9</v>
      </c>
      <c r="F60" s="244">
        <f t="shared" si="5"/>
        <v>51.888385660551165</v>
      </c>
      <c r="G60" s="245">
        <f t="shared" si="6"/>
        <v>61.24954693729613</v>
      </c>
    </row>
    <row r="61" spans="1:7" s="155" customFormat="1" ht="15.75" customHeight="1">
      <c r="A61" s="261">
        <v>250102</v>
      </c>
      <c r="B61" s="247" t="s">
        <v>12</v>
      </c>
      <c r="C61" s="262">
        <v>50</v>
      </c>
      <c r="D61" s="239">
        <v>40</v>
      </c>
      <c r="E61" s="263">
        <v>0</v>
      </c>
      <c r="F61" s="263">
        <f t="shared" si="5"/>
        <v>0</v>
      </c>
      <c r="G61" s="264">
        <f t="shared" si="6"/>
        <v>0</v>
      </c>
    </row>
    <row r="62" spans="1:8" s="155" customFormat="1" ht="20.25" customHeight="1">
      <c r="A62" s="261">
        <v>250315</v>
      </c>
      <c r="B62" s="265" t="s">
        <v>117</v>
      </c>
      <c r="C62" s="266">
        <v>1656.2</v>
      </c>
      <c r="D62" s="266">
        <v>1310.2</v>
      </c>
      <c r="E62" s="263">
        <v>571.2</v>
      </c>
      <c r="F62" s="263">
        <f t="shared" si="5"/>
        <v>34.48858833474218</v>
      </c>
      <c r="G62" s="264">
        <f t="shared" si="6"/>
        <v>43.596397496565416</v>
      </c>
      <c r="H62" s="248"/>
    </row>
    <row r="63" spans="1:8" s="155" customFormat="1" ht="20.25" customHeight="1">
      <c r="A63" s="261">
        <v>250380</v>
      </c>
      <c r="B63" s="265" t="s">
        <v>130</v>
      </c>
      <c r="C63" s="266">
        <v>700</v>
      </c>
      <c r="D63" s="266">
        <v>700</v>
      </c>
      <c r="E63" s="263">
        <v>700</v>
      </c>
      <c r="F63" s="263">
        <f t="shared" si="5"/>
        <v>100</v>
      </c>
      <c r="G63" s="264">
        <f t="shared" si="6"/>
        <v>100</v>
      </c>
      <c r="H63" s="248"/>
    </row>
    <row r="64" spans="1:7" s="155" customFormat="1" ht="18.75" customHeight="1" thickBot="1">
      <c r="A64" s="261">
        <v>250404</v>
      </c>
      <c r="B64" s="265" t="s">
        <v>22</v>
      </c>
      <c r="C64" s="266">
        <v>199.2</v>
      </c>
      <c r="D64" s="266">
        <v>157</v>
      </c>
      <c r="E64" s="263">
        <v>80.7</v>
      </c>
      <c r="F64" s="263">
        <f>IF(C64=0,"",IF(($E64/C64*100)&gt;=200,"В/100",$E64/C64*100))</f>
        <v>40.51204819277109</v>
      </c>
      <c r="G64" s="264">
        <f>IF(D64=0,"",IF((E64/D64*100)&gt;=200,"В/100",E64/D64*100))</f>
        <v>51.40127388535032</v>
      </c>
    </row>
    <row r="65" spans="1:8" s="141" customFormat="1" ht="27.75" customHeight="1" thickBot="1">
      <c r="A65" s="123"/>
      <c r="B65" s="124" t="s">
        <v>93</v>
      </c>
      <c r="C65" s="54">
        <f>SUM(C48:C60)</f>
        <v>76309.3</v>
      </c>
      <c r="D65" s="54">
        <f>SUM(D48:D60)</f>
        <v>60215.1</v>
      </c>
      <c r="E65" s="54">
        <f>SUM(E48:E60)</f>
        <v>56405.100000000006</v>
      </c>
      <c r="F65" s="54">
        <f aca="true" t="shared" si="7" ref="F65:F70">IF(C65=0,"",IF(($E65/C65*100)&gt;=200,"В/100",$E65/C65*100))</f>
        <v>73.9164164787254</v>
      </c>
      <c r="G65" s="55">
        <f t="shared" si="6"/>
        <v>93.6726834299038</v>
      </c>
      <c r="H65" s="153"/>
    </row>
    <row r="66" spans="1:7" s="56" customFormat="1" ht="21.75" customHeight="1" hidden="1">
      <c r="A66" s="125"/>
      <c r="B66" s="126" t="s">
        <v>23</v>
      </c>
      <c r="C66" s="58"/>
      <c r="D66" s="58"/>
      <c r="E66" s="59"/>
      <c r="F66" s="59">
        <f>IF(C66=0,"",IF(($E66/C66*100)&gt;=200,"В/100",$E66/C66*100))</f>
      </c>
      <c r="G66" s="60">
        <f>IF(D66=0,"",IF((E66/D66*100)&gt;=200,"В/100",E66/D66*100))</f>
      </c>
    </row>
    <row r="67" spans="1:7" s="56" customFormat="1" ht="18.75" hidden="1">
      <c r="A67" s="125"/>
      <c r="B67" s="126" t="s">
        <v>24</v>
      </c>
      <c r="C67" s="61"/>
      <c r="D67" s="61"/>
      <c r="E67" s="62"/>
      <c r="F67" s="62"/>
      <c r="G67" s="60">
        <f>IF(D69=0,"",IF((E67/D69*100)&gt;=200,"В/100",E67/D69*100))</f>
      </c>
    </row>
    <row r="68" spans="1:8" s="56" customFormat="1" ht="18.75" hidden="1">
      <c r="A68" s="125"/>
      <c r="B68" s="126" t="s">
        <v>57</v>
      </c>
      <c r="C68" s="58"/>
      <c r="D68" s="58"/>
      <c r="E68" s="58"/>
      <c r="F68" s="59">
        <f t="shared" si="7"/>
      </c>
      <c r="G68" s="60">
        <f>IF(D68=0,"",IF((E68/D68*100)&gt;=200,"В/100",E68/D68*100))</f>
      </c>
      <c r="H68" s="57"/>
    </row>
    <row r="69" spans="1:8" s="56" customFormat="1" ht="18.75" hidden="1">
      <c r="A69" s="125"/>
      <c r="B69" s="126" t="s">
        <v>25</v>
      </c>
      <c r="C69" s="58"/>
      <c r="D69" s="58"/>
      <c r="E69" s="59"/>
      <c r="F69" s="59">
        <f t="shared" si="7"/>
      </c>
      <c r="G69" s="60">
        <f t="shared" si="6"/>
      </c>
      <c r="H69" s="57"/>
    </row>
    <row r="70" spans="1:8" s="56" customFormat="1" ht="39" customHeight="1" hidden="1">
      <c r="A70" s="125">
        <v>250323</v>
      </c>
      <c r="B70" s="126" t="s">
        <v>61</v>
      </c>
      <c r="C70" s="58"/>
      <c r="D70" s="58"/>
      <c r="E70" s="59"/>
      <c r="F70" s="59">
        <f t="shared" si="7"/>
      </c>
      <c r="G70" s="60">
        <f t="shared" si="6"/>
      </c>
      <c r="H70" s="57"/>
    </row>
    <row r="71" spans="1:8" s="56" customFormat="1" ht="21.75" customHeight="1" hidden="1" thickBot="1">
      <c r="A71" s="125">
        <v>250380</v>
      </c>
      <c r="B71" s="126" t="s">
        <v>80</v>
      </c>
      <c r="C71" s="58"/>
      <c r="D71" s="58"/>
      <c r="E71" s="59"/>
      <c r="F71" s="59">
        <f>IF(C71=0,"",IF(($E71/C71*100)&gt;=200,"В/100",$E71/C71*100))</f>
      </c>
      <c r="G71" s="60">
        <f>IF(D71=0,"",IF((E71/D71*100)&gt;=200,"В/100",E71/D71*100))</f>
      </c>
      <c r="H71" s="57"/>
    </row>
    <row r="72" spans="1:8" s="71" customFormat="1" ht="29.25" customHeight="1" hidden="1" thickBot="1">
      <c r="A72" s="72"/>
      <c r="B72" s="105" t="s">
        <v>94</v>
      </c>
      <c r="C72" s="73">
        <f>C65+C66+C70+C71</f>
        <v>76309.3</v>
      </c>
      <c r="D72" s="73">
        <f>D65+D66+D70+D71</f>
        <v>60215.1</v>
      </c>
      <c r="E72" s="95">
        <f>E65+E66+E70+E71</f>
        <v>56405.100000000006</v>
      </c>
      <c r="F72" s="73">
        <f>IF(C72=0,"",IF(($E72/C72*100)&gt;=200,"В/100",$E72/C72*100))</f>
        <v>73.9164164787254</v>
      </c>
      <c r="G72" s="55">
        <f>IF(D72=0,"",IF((E72/D72*100)&gt;=200,"В/100",E72/D72*100))</f>
        <v>93.6726834299038</v>
      </c>
      <c r="H72" s="74"/>
    </row>
    <row r="73" spans="1:8" s="141" customFormat="1" ht="29.25" customHeight="1" thickBot="1">
      <c r="A73" s="127"/>
      <c r="B73" s="4" t="s">
        <v>43</v>
      </c>
      <c r="C73" s="86"/>
      <c r="D73" s="64" t="s">
        <v>20</v>
      </c>
      <c r="E73" s="64"/>
      <c r="F73" s="64"/>
      <c r="G73" s="156"/>
      <c r="H73" s="140"/>
    </row>
    <row r="74" spans="1:7" s="137" customFormat="1" ht="37.5" hidden="1">
      <c r="A74" s="157" t="s">
        <v>14</v>
      </c>
      <c r="B74" s="158" t="s">
        <v>18</v>
      </c>
      <c r="C74" s="159"/>
      <c r="D74" s="159"/>
      <c r="E74" s="160">
        <v>0</v>
      </c>
      <c r="F74" s="160">
        <f>IF(C74=0,"",IF(($E74/C74*100)&gt;=200,"В/100",$E74/C74*100))</f>
      </c>
      <c r="G74" s="161">
        <f>IF(D74=0,"",IF((E74/D74*100)&gt;=200,"В/100",E74/D74*100))</f>
      </c>
    </row>
    <row r="75" spans="1:8" s="155" customFormat="1" ht="38.25" thickBot="1">
      <c r="A75" s="267">
        <v>250911</v>
      </c>
      <c r="B75" s="268" t="s">
        <v>19</v>
      </c>
      <c r="C75" s="269">
        <v>15</v>
      </c>
      <c r="D75" s="269">
        <v>15</v>
      </c>
      <c r="E75" s="270">
        <v>15</v>
      </c>
      <c r="F75" s="270">
        <f>IF(C75=0,"",IF(($E75/C75*100)&gt;=200,"В/100",$E75/C75*100))</f>
        <v>100</v>
      </c>
      <c r="G75" s="271">
        <f>IF(D75=0,"",IF((E75/D75*100)&gt;=200,"В/100",E75/D75*100))</f>
        <v>100</v>
      </c>
      <c r="H75" s="272"/>
    </row>
    <row r="76" spans="1:8" s="141" customFormat="1" ht="27.75" customHeight="1" thickBot="1">
      <c r="A76" s="123"/>
      <c r="B76" s="124" t="s">
        <v>44</v>
      </c>
      <c r="C76" s="73">
        <f>SUM(C74:C75)</f>
        <v>15</v>
      </c>
      <c r="D76" s="73">
        <f>SUM(D74:D75)</f>
        <v>15</v>
      </c>
      <c r="E76" s="73">
        <f>SUM(E74:E75)</f>
        <v>15</v>
      </c>
      <c r="F76" s="152">
        <f>IF(C76=0,"",IF(($E76/C76*100)&gt;=200,"В/100",$E76/C76*100))</f>
        <v>100</v>
      </c>
      <c r="G76" s="75">
        <f>IF(D76=0,"",IF((E76/D76*100)&gt;=200,"В/100",E76/D76*100))</f>
        <v>100</v>
      </c>
      <c r="H76" s="142"/>
    </row>
    <row r="77" spans="1:7" s="71" customFormat="1" ht="27.75" customHeight="1" thickBot="1">
      <c r="A77" s="128"/>
      <c r="B77" s="76" t="s">
        <v>98</v>
      </c>
      <c r="C77" s="80"/>
      <c r="D77" s="80"/>
      <c r="E77" s="92"/>
      <c r="F77" s="80"/>
      <c r="G77" s="83"/>
    </row>
    <row r="78" spans="1:7" s="137" customFormat="1" ht="18.75">
      <c r="A78" s="84">
        <v>602000</v>
      </c>
      <c r="B78" s="81" t="s">
        <v>68</v>
      </c>
      <c r="C78" s="82"/>
      <c r="D78" s="93"/>
      <c r="E78" s="94">
        <v>-1018.1</v>
      </c>
      <c r="F78" s="82"/>
      <c r="G78" s="85"/>
    </row>
    <row r="79" spans="1:8" s="137" customFormat="1" ht="18.75">
      <c r="A79" s="38">
        <v>602100</v>
      </c>
      <c r="B79" s="39" t="s">
        <v>72</v>
      </c>
      <c r="C79" s="40"/>
      <c r="D79" s="41"/>
      <c r="E79" s="42">
        <v>2163.9</v>
      </c>
      <c r="F79" s="40"/>
      <c r="G79" s="43"/>
      <c r="H79" s="143"/>
    </row>
    <row r="80" spans="1:7" s="137" customFormat="1" ht="18.75">
      <c r="A80" s="38">
        <v>602200</v>
      </c>
      <c r="B80" s="39" t="s">
        <v>73</v>
      </c>
      <c r="C80" s="40"/>
      <c r="D80" s="40"/>
      <c r="E80" s="40">
        <v>2523.3</v>
      </c>
      <c r="F80" s="40"/>
      <c r="G80" s="43"/>
    </row>
    <row r="81" spans="1:7" s="137" customFormat="1" ht="18.75">
      <c r="A81" s="38">
        <v>602300</v>
      </c>
      <c r="B81" s="39" t="s">
        <v>74</v>
      </c>
      <c r="C81" s="40"/>
      <c r="D81" s="41"/>
      <c r="E81" s="42">
        <v>-0.1</v>
      </c>
      <c r="F81" s="40"/>
      <c r="G81" s="43"/>
    </row>
    <row r="82" spans="1:7" s="137" customFormat="1" ht="38.25" thickBot="1">
      <c r="A82" s="38">
        <v>602400</v>
      </c>
      <c r="B82" s="39" t="s">
        <v>39</v>
      </c>
      <c r="C82" s="40"/>
      <c r="D82" s="41"/>
      <c r="E82" s="94">
        <v>-658.6</v>
      </c>
      <c r="F82" s="40"/>
      <c r="G82" s="43"/>
    </row>
    <row r="83" spans="1:7" s="137" customFormat="1" ht="21" customHeight="1" hidden="1" thickBot="1">
      <c r="A83" s="162">
        <v>603000</v>
      </c>
      <c r="B83" s="163" t="s">
        <v>58</v>
      </c>
      <c r="C83" s="164">
        <v>0</v>
      </c>
      <c r="D83" s="165"/>
      <c r="E83" s="42"/>
      <c r="F83" s="164"/>
      <c r="G83" s="166"/>
    </row>
    <row r="84" spans="1:7" s="137" customFormat="1" ht="26.25" customHeight="1" thickBot="1">
      <c r="A84" s="123"/>
      <c r="B84" s="105" t="s">
        <v>99</v>
      </c>
      <c r="C84" s="167">
        <f>+C78+C83</f>
        <v>0</v>
      </c>
      <c r="D84" s="167">
        <f>+D78+D83</f>
        <v>0</v>
      </c>
      <c r="E84" s="167">
        <f>+E78+E83</f>
        <v>-1018.1</v>
      </c>
      <c r="F84" s="167"/>
      <c r="G84" s="75"/>
    </row>
    <row r="85" spans="3:7" s="56" customFormat="1" ht="18">
      <c r="C85" s="65"/>
      <c r="D85" s="63"/>
      <c r="E85" s="129"/>
      <c r="F85" s="65"/>
      <c r="G85" s="66"/>
    </row>
    <row r="86" spans="3:7" s="56" customFormat="1" ht="18">
      <c r="C86" s="66"/>
      <c r="D86" s="130"/>
      <c r="E86" s="131"/>
      <c r="F86" s="66"/>
      <c r="G86" s="66"/>
    </row>
    <row r="87" spans="3:7" s="56" customFormat="1" ht="18">
      <c r="C87" s="66"/>
      <c r="D87" s="130"/>
      <c r="E87" s="131"/>
      <c r="F87" s="66"/>
      <c r="G87" s="66"/>
    </row>
    <row r="88" spans="3:7" s="56" customFormat="1" ht="18">
      <c r="C88" s="66"/>
      <c r="D88" s="130"/>
      <c r="E88" s="131"/>
      <c r="F88" s="66"/>
      <c r="G88" s="66"/>
    </row>
    <row r="89" spans="3:7" s="56" customFormat="1" ht="18">
      <c r="C89" s="66"/>
      <c r="D89" s="130"/>
      <c r="E89" s="131"/>
      <c r="F89" s="66"/>
      <c r="G89" s="66"/>
    </row>
    <row r="90" spans="3:7" s="56" customFormat="1" ht="18">
      <c r="C90" s="66"/>
      <c r="D90" s="130"/>
      <c r="E90" s="131"/>
      <c r="F90" s="66"/>
      <c r="G90" s="66"/>
    </row>
    <row r="91" spans="3:7" s="56" customFormat="1" ht="18">
      <c r="C91" s="66"/>
      <c r="D91" s="130"/>
      <c r="E91" s="131"/>
      <c r="F91" s="66"/>
      <c r="G91" s="66"/>
    </row>
    <row r="92" spans="3:7" s="56" customFormat="1" ht="18">
      <c r="C92" s="66"/>
      <c r="D92" s="130"/>
      <c r="E92" s="131"/>
      <c r="F92" s="66"/>
      <c r="G92" s="66"/>
    </row>
    <row r="93" spans="3:7" s="56" customFormat="1" ht="18">
      <c r="C93" s="66"/>
      <c r="D93" s="130"/>
      <c r="E93" s="131"/>
      <c r="F93" s="66"/>
      <c r="G93" s="66"/>
    </row>
    <row r="94" spans="3:7" s="56" customFormat="1" ht="18">
      <c r="C94" s="66"/>
      <c r="D94" s="130"/>
      <c r="E94" s="131"/>
      <c r="F94" s="66"/>
      <c r="G94" s="66"/>
    </row>
    <row r="95" spans="3:7" s="56" customFormat="1" ht="18">
      <c r="C95" s="66"/>
      <c r="D95" s="130"/>
      <c r="E95" s="131"/>
      <c r="F95" s="66"/>
      <c r="G95" s="66"/>
    </row>
    <row r="96" spans="3:7" s="56" customFormat="1" ht="18">
      <c r="C96" s="66"/>
      <c r="D96" s="130"/>
      <c r="E96" s="131"/>
      <c r="F96" s="66"/>
      <c r="G96" s="66"/>
    </row>
    <row r="97" spans="3:7" s="56" customFormat="1" ht="18">
      <c r="C97" s="66"/>
      <c r="D97" s="130"/>
      <c r="E97" s="131"/>
      <c r="F97" s="66"/>
      <c r="G97" s="66"/>
    </row>
    <row r="98" spans="3:7" s="56" customFormat="1" ht="18">
      <c r="C98" s="66"/>
      <c r="D98" s="130"/>
      <c r="E98" s="131"/>
      <c r="F98" s="66"/>
      <c r="G98" s="66"/>
    </row>
    <row r="99" spans="3:7" s="56" customFormat="1" ht="18">
      <c r="C99" s="66"/>
      <c r="D99" s="130"/>
      <c r="E99" s="131"/>
      <c r="F99" s="66"/>
      <c r="G99" s="66"/>
    </row>
    <row r="100" spans="3:7" s="56" customFormat="1" ht="18">
      <c r="C100" s="66"/>
      <c r="D100" s="130"/>
      <c r="E100" s="131"/>
      <c r="F100" s="66"/>
      <c r="G100" s="66"/>
    </row>
    <row r="101" spans="3:7" s="56" customFormat="1" ht="18">
      <c r="C101" s="66"/>
      <c r="D101" s="130"/>
      <c r="E101" s="131"/>
      <c r="F101" s="66"/>
      <c r="G101" s="66"/>
    </row>
    <row r="102" spans="3:7" s="56" customFormat="1" ht="18">
      <c r="C102" s="66"/>
      <c r="D102" s="130"/>
      <c r="E102" s="131"/>
      <c r="F102" s="66"/>
      <c r="G102" s="66"/>
    </row>
    <row r="103" spans="3:7" s="56" customFormat="1" ht="18">
      <c r="C103" s="66"/>
      <c r="D103" s="130"/>
      <c r="E103" s="131"/>
      <c r="F103" s="66"/>
      <c r="G103" s="66"/>
    </row>
    <row r="104" spans="3:7" s="56" customFormat="1" ht="18">
      <c r="C104" s="66"/>
      <c r="D104" s="130"/>
      <c r="E104" s="131"/>
      <c r="F104" s="66"/>
      <c r="G104" s="66"/>
    </row>
    <row r="105" spans="3:7" s="56" customFormat="1" ht="18">
      <c r="C105" s="66"/>
      <c r="D105" s="130"/>
      <c r="E105" s="131"/>
      <c r="F105" s="66"/>
      <c r="G105" s="66"/>
    </row>
    <row r="106" spans="3:7" s="56" customFormat="1" ht="18">
      <c r="C106" s="66"/>
      <c r="D106" s="130"/>
      <c r="E106" s="131"/>
      <c r="F106" s="66"/>
      <c r="G106" s="66"/>
    </row>
    <row r="107" spans="3:7" s="56" customFormat="1" ht="18">
      <c r="C107" s="66"/>
      <c r="D107" s="130"/>
      <c r="E107" s="131"/>
      <c r="F107" s="66"/>
      <c r="G107" s="66"/>
    </row>
    <row r="108" spans="3:7" s="56" customFormat="1" ht="18">
      <c r="C108" s="66"/>
      <c r="D108" s="130"/>
      <c r="E108" s="131"/>
      <c r="F108" s="66"/>
      <c r="G108" s="66"/>
    </row>
    <row r="109" spans="3:7" s="56" customFormat="1" ht="18">
      <c r="C109" s="66"/>
      <c r="D109" s="130"/>
      <c r="E109" s="131"/>
      <c r="F109" s="66"/>
      <c r="G109" s="66"/>
    </row>
    <row r="110" spans="3:7" s="56" customFormat="1" ht="18">
      <c r="C110" s="66"/>
      <c r="D110" s="130"/>
      <c r="E110" s="131"/>
      <c r="F110" s="66"/>
      <c r="G110" s="66"/>
    </row>
    <row r="111" spans="3:7" s="56" customFormat="1" ht="18">
      <c r="C111" s="66"/>
      <c r="D111" s="130"/>
      <c r="E111" s="131"/>
      <c r="F111" s="66"/>
      <c r="G111" s="66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63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8"/>
  <sheetViews>
    <sheetView showZeros="0" tabSelected="1" zoomScale="75" zoomScaleNormal="75" zoomScaleSheetLayoutView="75" workbookViewId="0" topLeftCell="A1">
      <selection activeCell="C50" sqref="C50"/>
    </sheetView>
  </sheetViews>
  <sheetFormatPr defaultColWidth="9.00390625" defaultRowHeight="12.75"/>
  <cols>
    <col min="1" max="1" width="12.125" style="56" customWidth="1"/>
    <col min="2" max="2" width="99.375" style="56" customWidth="1"/>
    <col min="3" max="3" width="14.75390625" style="56" customWidth="1"/>
    <col min="4" max="4" width="14.75390625" style="130" customWidth="1"/>
    <col min="5" max="5" width="13.00390625" style="56" customWidth="1"/>
    <col min="6" max="6" width="14.25390625" style="56" customWidth="1"/>
    <col min="7" max="7" width="13.875" style="56" customWidth="1"/>
    <col min="8" max="16384" width="9.125" style="56" customWidth="1"/>
  </cols>
  <sheetData>
    <row r="1" spans="1:5" s="69" customFormat="1" ht="77.25" customHeight="1" thickBot="1">
      <c r="A1" s="132" t="s">
        <v>0</v>
      </c>
      <c r="B1" s="133" t="s">
        <v>1</v>
      </c>
      <c r="C1" s="134" t="s">
        <v>114</v>
      </c>
      <c r="D1" s="68" t="s">
        <v>106</v>
      </c>
      <c r="E1" s="135" t="s">
        <v>78</v>
      </c>
    </row>
    <row r="2" spans="1:5" s="37" customFormat="1" ht="26.25" customHeight="1" thickBot="1">
      <c r="A2" s="48"/>
      <c r="B2" s="4" t="s">
        <v>27</v>
      </c>
      <c r="C2" s="136"/>
      <c r="D2" s="136"/>
      <c r="E2" s="77">
        <f aca="true" t="shared" si="0" ref="E2:E26">IF(C2=0,"",$D2/C2*100)</f>
      </c>
    </row>
    <row r="3" spans="1:5" s="2" customFormat="1" ht="23.25" customHeight="1" hidden="1" thickBot="1">
      <c r="A3" s="101">
        <v>10000000</v>
      </c>
      <c r="B3" s="102" t="s">
        <v>2</v>
      </c>
      <c r="C3" s="103">
        <f>+C4+C7</f>
        <v>0</v>
      </c>
      <c r="D3" s="103">
        <f>+D4+D7</f>
        <v>0</v>
      </c>
      <c r="E3" s="108">
        <f t="shared" si="0"/>
      </c>
    </row>
    <row r="4" spans="1:5" s="2" customFormat="1" ht="21" customHeight="1" hidden="1">
      <c r="A4" s="110" t="s">
        <v>109</v>
      </c>
      <c r="B4" s="111" t="s">
        <v>110</v>
      </c>
      <c r="C4" s="82">
        <f>SUM(C5:C6)</f>
        <v>0</v>
      </c>
      <c r="D4" s="112">
        <f>SUM(D5:D6)</f>
        <v>0</v>
      </c>
      <c r="E4" s="113">
        <f t="shared" si="0"/>
      </c>
    </row>
    <row r="5" spans="1:5" s="2" customFormat="1" ht="18.75" customHeight="1" hidden="1">
      <c r="A5" s="38">
        <v>12020000</v>
      </c>
      <c r="B5" s="39" t="s">
        <v>89</v>
      </c>
      <c r="C5" s="40"/>
      <c r="D5" s="41"/>
      <c r="E5" s="109">
        <f t="shared" si="0"/>
      </c>
    </row>
    <row r="6" spans="1:5" s="2" customFormat="1" ht="18.75" hidden="1">
      <c r="A6" s="38">
        <v>12030000</v>
      </c>
      <c r="B6" s="39" t="s">
        <v>34</v>
      </c>
      <c r="C6" s="40"/>
      <c r="D6" s="41"/>
      <c r="E6" s="109">
        <f t="shared" si="0"/>
      </c>
    </row>
    <row r="7" spans="1:5" s="2" customFormat="1" ht="18.75" hidden="1">
      <c r="A7" s="114" t="s">
        <v>111</v>
      </c>
      <c r="B7" s="115" t="s">
        <v>112</v>
      </c>
      <c r="C7" s="46">
        <f>SUM(C8:C9)</f>
        <v>0</v>
      </c>
      <c r="D7" s="116">
        <f>SUM(D8:D9)</f>
        <v>0</v>
      </c>
      <c r="E7" s="117">
        <f t="shared" si="0"/>
      </c>
    </row>
    <row r="8" spans="1:5" s="2" customFormat="1" ht="18.75" hidden="1">
      <c r="A8" s="38">
        <v>19010000</v>
      </c>
      <c r="B8" s="39" t="s">
        <v>35</v>
      </c>
      <c r="C8" s="40"/>
      <c r="D8" s="41"/>
      <c r="E8" s="109">
        <f t="shared" si="0"/>
      </c>
    </row>
    <row r="9" spans="1:5" s="2" customFormat="1" ht="19.5" hidden="1" thickBot="1">
      <c r="A9" s="38">
        <v>19050000</v>
      </c>
      <c r="B9" s="39" t="s">
        <v>11</v>
      </c>
      <c r="C9" s="40"/>
      <c r="D9" s="41"/>
      <c r="E9" s="109">
        <f t="shared" si="0"/>
      </c>
    </row>
    <row r="10" spans="1:5" s="2" customFormat="1" ht="22.5" customHeight="1" thickBot="1">
      <c r="A10" s="101">
        <v>20000000</v>
      </c>
      <c r="B10" s="102" t="s">
        <v>5</v>
      </c>
      <c r="C10" s="103">
        <f>+C11+C14+C17</f>
        <v>1597.4</v>
      </c>
      <c r="D10" s="103">
        <f>+D11+D14+D17</f>
        <v>4503</v>
      </c>
      <c r="E10" s="108">
        <f t="shared" si="0"/>
        <v>281.89558031801675</v>
      </c>
    </row>
    <row r="11" spans="1:5" s="2" customFormat="1" ht="20.25" customHeight="1" hidden="1">
      <c r="A11" s="110">
        <v>21000000</v>
      </c>
      <c r="B11" s="111" t="s">
        <v>6</v>
      </c>
      <c r="C11" s="116">
        <f>SUM(C12:C13)</f>
        <v>0</v>
      </c>
      <c r="D11" s="116">
        <f>SUM(D12:D13)</f>
        <v>0</v>
      </c>
      <c r="E11" s="118" t="e">
        <f>+D11/C11*100</f>
        <v>#DIV/0!</v>
      </c>
    </row>
    <row r="12" spans="1:5" s="2" customFormat="1" ht="75" hidden="1">
      <c r="A12" s="38">
        <v>21010000</v>
      </c>
      <c r="B12" s="39" t="s">
        <v>90</v>
      </c>
      <c r="C12" s="40"/>
      <c r="D12" s="41"/>
      <c r="E12" s="109">
        <f t="shared" si="0"/>
      </c>
    </row>
    <row r="13" spans="1:5" s="2" customFormat="1" ht="37.5" hidden="1">
      <c r="A13" s="38">
        <v>21110000</v>
      </c>
      <c r="B13" s="39" t="s">
        <v>91</v>
      </c>
      <c r="C13" s="40"/>
      <c r="D13" s="41"/>
      <c r="E13" s="109">
        <f t="shared" si="0"/>
      </c>
    </row>
    <row r="14" spans="1:5" s="2" customFormat="1" ht="18.75" hidden="1">
      <c r="A14" s="114">
        <v>24000000</v>
      </c>
      <c r="B14" s="115" t="s">
        <v>104</v>
      </c>
      <c r="C14" s="116">
        <f>SUM(C15:C16)</f>
        <v>0</v>
      </c>
      <c r="D14" s="116">
        <f>SUM(D15:D16)</f>
        <v>0</v>
      </c>
      <c r="E14" s="118">
        <f>IF(C14=0,"",IF(D14/C14*100&gt;=200,"В/100",D14/C14*100))</f>
      </c>
    </row>
    <row r="15" spans="1:5" s="2" customFormat="1" ht="18.75" hidden="1">
      <c r="A15" s="38">
        <v>24060000</v>
      </c>
      <c r="B15" s="39" t="s">
        <v>7</v>
      </c>
      <c r="C15" s="40"/>
      <c r="D15" s="41"/>
      <c r="E15" s="109">
        <f t="shared" si="0"/>
      </c>
    </row>
    <row r="16" spans="1:5" s="2" customFormat="1" ht="18.75" hidden="1">
      <c r="A16" s="38">
        <v>24110000</v>
      </c>
      <c r="B16" s="39" t="s">
        <v>67</v>
      </c>
      <c r="C16" s="40"/>
      <c r="D16" s="41"/>
      <c r="E16" s="109">
        <f t="shared" si="0"/>
      </c>
    </row>
    <row r="17" spans="1:5" s="2" customFormat="1" ht="19.5" thickBot="1">
      <c r="A17" s="50">
        <v>25000000</v>
      </c>
      <c r="B17" s="52" t="s">
        <v>10</v>
      </c>
      <c r="C17" s="88">
        <v>1597.4</v>
      </c>
      <c r="D17" s="88">
        <v>4503</v>
      </c>
      <c r="E17" s="51">
        <f t="shared" si="0"/>
        <v>281.89558031801675</v>
      </c>
    </row>
    <row r="18" spans="1:5" s="2" customFormat="1" ht="24" customHeight="1" hidden="1" thickBot="1">
      <c r="A18" s="101">
        <v>30000000</v>
      </c>
      <c r="B18" s="102" t="s">
        <v>65</v>
      </c>
      <c r="C18" s="103">
        <f>+C19</f>
        <v>0</v>
      </c>
      <c r="D18" s="103">
        <f>+D19</f>
        <v>0</v>
      </c>
      <c r="E18" s="108">
        <f t="shared" si="0"/>
      </c>
    </row>
    <row r="19" spans="1:5" s="2" customFormat="1" ht="38.25" hidden="1" thickBot="1">
      <c r="A19" s="31">
        <v>31030000</v>
      </c>
      <c r="B19" s="26" t="s">
        <v>92</v>
      </c>
      <c r="C19" s="89"/>
      <c r="D19" s="89">
        <v>0</v>
      </c>
      <c r="E19" s="19">
        <f t="shared" si="0"/>
      </c>
    </row>
    <row r="20" spans="1:5" s="37" customFormat="1" ht="25.5" customHeight="1" thickBot="1">
      <c r="A20" s="34"/>
      <c r="B20" s="105" t="s">
        <v>108</v>
      </c>
      <c r="C20" s="35">
        <f>+C3+C10+C18</f>
        <v>1597.4</v>
      </c>
      <c r="D20" s="35">
        <f>+D3+D10+D18</f>
        <v>4503</v>
      </c>
      <c r="E20" s="78">
        <f t="shared" si="0"/>
        <v>281.89558031801675</v>
      </c>
    </row>
    <row r="21" spans="1:5" s="37" customFormat="1" ht="25.5" customHeight="1" hidden="1" thickBot="1">
      <c r="A21" s="101">
        <v>40000000</v>
      </c>
      <c r="B21" s="102" t="s">
        <v>107</v>
      </c>
      <c r="C21" s="103">
        <f>+C22</f>
        <v>0</v>
      </c>
      <c r="D21" s="103">
        <f>+D22</f>
        <v>0</v>
      </c>
      <c r="E21" s="108">
        <f t="shared" si="0"/>
      </c>
    </row>
    <row r="22" spans="1:5" s="2" customFormat="1" ht="23.25" customHeight="1" hidden="1" thickBot="1">
      <c r="A22" s="33">
        <v>41030000</v>
      </c>
      <c r="B22" s="27" t="s">
        <v>9</v>
      </c>
      <c r="C22" s="90">
        <f>SUM(C23:C25)</f>
        <v>0</v>
      </c>
      <c r="D22" s="90">
        <f>SUM(D23:D25)</f>
        <v>0</v>
      </c>
      <c r="E22" s="20">
        <f t="shared" si="0"/>
      </c>
    </row>
    <row r="23" spans="1:5" s="2" customFormat="1" ht="23.25" customHeight="1" hidden="1">
      <c r="A23" s="30">
        <v>41030400</v>
      </c>
      <c r="B23" s="23" t="s">
        <v>113</v>
      </c>
      <c r="C23" s="87"/>
      <c r="D23" s="87"/>
      <c r="E23" s="49">
        <f t="shared" si="0"/>
      </c>
    </row>
    <row r="24" spans="1:5" s="2" customFormat="1" ht="39" customHeight="1" hidden="1">
      <c r="A24" s="30">
        <v>41034400</v>
      </c>
      <c r="B24" s="23" t="s">
        <v>88</v>
      </c>
      <c r="C24" s="87"/>
      <c r="D24" s="87"/>
      <c r="E24" s="49">
        <f t="shared" si="0"/>
      </c>
    </row>
    <row r="25" spans="1:5" s="2" customFormat="1" ht="111.75" customHeight="1" hidden="1" thickBot="1">
      <c r="A25" s="31">
        <v>41036600</v>
      </c>
      <c r="B25" s="25" t="s">
        <v>103</v>
      </c>
      <c r="C25" s="89"/>
      <c r="D25" s="89"/>
      <c r="E25" s="49">
        <f t="shared" si="0"/>
      </c>
    </row>
    <row r="26" spans="1:5" s="37" customFormat="1" ht="27.75" customHeight="1" thickBot="1">
      <c r="A26" s="53"/>
      <c r="B26" s="107" t="s">
        <v>40</v>
      </c>
      <c r="C26" s="91">
        <f>C20+C22</f>
        <v>1597.4</v>
      </c>
      <c r="D26" s="91">
        <f>D20+D22</f>
        <v>4503</v>
      </c>
      <c r="E26" s="55">
        <f t="shared" si="0"/>
        <v>281.89558031801675</v>
      </c>
    </row>
    <row r="27" spans="1:5" s="71" customFormat="1" ht="22.5" customHeight="1" thickBot="1">
      <c r="A27" s="127"/>
      <c r="B27" s="4" t="s">
        <v>42</v>
      </c>
      <c r="C27" s="86"/>
      <c r="D27" s="64"/>
      <c r="E27" s="79"/>
    </row>
    <row r="28" spans="1:6" s="155" customFormat="1" ht="18.75">
      <c r="A28" s="168">
        <v>10000</v>
      </c>
      <c r="B28" s="169" t="s">
        <v>45</v>
      </c>
      <c r="C28" s="170">
        <v>20.9</v>
      </c>
      <c r="D28" s="171">
        <v>20</v>
      </c>
      <c r="E28" s="172">
        <f aca="true" t="shared" si="1" ref="E28:E46">IF(C28=0,"",IF(($D28/C28*100)&gt;=200,"В/100",$D28/C28*100))</f>
        <v>95.69377990430623</v>
      </c>
      <c r="F28" s="154"/>
    </row>
    <row r="29" spans="1:6" s="137" customFormat="1" ht="18.75">
      <c r="A29" s="173">
        <v>70000</v>
      </c>
      <c r="B29" s="174" t="s">
        <v>46</v>
      </c>
      <c r="C29" s="175">
        <v>3675.3</v>
      </c>
      <c r="D29" s="176">
        <v>3675.3</v>
      </c>
      <c r="E29" s="177">
        <f t="shared" si="1"/>
        <v>100</v>
      </c>
      <c r="F29" s="139"/>
    </row>
    <row r="30" spans="1:5" s="137" customFormat="1" ht="18.75">
      <c r="A30" s="173">
        <v>80000</v>
      </c>
      <c r="B30" s="174" t="s">
        <v>47</v>
      </c>
      <c r="C30" s="175">
        <v>670.6</v>
      </c>
      <c r="D30" s="176">
        <v>573.1</v>
      </c>
      <c r="E30" s="178">
        <f t="shared" si="1"/>
        <v>85.46078138980018</v>
      </c>
    </row>
    <row r="31" spans="1:5" s="137" customFormat="1" ht="18.75">
      <c r="A31" s="179">
        <v>90000</v>
      </c>
      <c r="B31" s="180" t="s">
        <v>75</v>
      </c>
      <c r="C31" s="181">
        <v>295</v>
      </c>
      <c r="D31" s="182">
        <v>220.4</v>
      </c>
      <c r="E31" s="178">
        <f t="shared" si="1"/>
        <v>74.71186440677965</v>
      </c>
    </row>
    <row r="32" spans="1:5" s="137" customFormat="1" ht="18.75">
      <c r="A32" s="173">
        <v>110000</v>
      </c>
      <c r="B32" s="183" t="s">
        <v>48</v>
      </c>
      <c r="C32" s="181">
        <v>211.9</v>
      </c>
      <c r="D32" s="182">
        <v>138</v>
      </c>
      <c r="E32" s="178">
        <f t="shared" si="1"/>
        <v>65.12505899008967</v>
      </c>
    </row>
    <row r="33" spans="1:5" ht="18.75" hidden="1">
      <c r="A33" s="179">
        <v>130000</v>
      </c>
      <c r="B33" s="180" t="s">
        <v>50</v>
      </c>
      <c r="C33" s="181"/>
      <c r="D33" s="176"/>
      <c r="E33" s="178">
        <f t="shared" si="1"/>
      </c>
    </row>
    <row r="34" spans="1:5" s="137" customFormat="1" ht="18.75">
      <c r="A34" s="179">
        <v>150000</v>
      </c>
      <c r="B34" s="180" t="s">
        <v>51</v>
      </c>
      <c r="C34" s="181">
        <v>369.4</v>
      </c>
      <c r="D34" s="182">
        <v>134.7</v>
      </c>
      <c r="E34" s="178">
        <f t="shared" si="1"/>
        <v>36.46453708716838</v>
      </c>
    </row>
    <row r="35" spans="1:5" ht="15" customHeight="1" hidden="1">
      <c r="A35" s="184">
        <v>170000</v>
      </c>
      <c r="B35" s="185" t="s">
        <v>76</v>
      </c>
      <c r="C35" s="186"/>
      <c r="D35" s="182"/>
      <c r="E35" s="178">
        <f t="shared" si="1"/>
      </c>
    </row>
    <row r="36" spans="1:5" ht="21.75" customHeight="1" thickBot="1">
      <c r="A36" s="187">
        <v>180000</v>
      </c>
      <c r="B36" s="180" t="s">
        <v>52</v>
      </c>
      <c r="C36" s="188">
        <v>19.3</v>
      </c>
      <c r="D36" s="182">
        <v>19.3</v>
      </c>
      <c r="E36" s="178">
        <f t="shared" si="1"/>
        <v>100</v>
      </c>
    </row>
    <row r="37" spans="1:5" ht="17.25" customHeight="1" hidden="1">
      <c r="A37" s="189" t="s">
        <v>37</v>
      </c>
      <c r="B37" s="185" t="s">
        <v>38</v>
      </c>
      <c r="C37" s="190"/>
      <c r="D37" s="191"/>
      <c r="E37" s="178">
        <f t="shared" si="1"/>
      </c>
    </row>
    <row r="38" spans="1:5" ht="15" customHeight="1" hidden="1">
      <c r="A38" s="184">
        <v>210000</v>
      </c>
      <c r="B38" s="185" t="s">
        <v>77</v>
      </c>
      <c r="C38" s="186"/>
      <c r="D38" s="192"/>
      <c r="E38" s="178">
        <f t="shared" si="1"/>
      </c>
    </row>
    <row r="39" spans="1:5" ht="14.25" customHeight="1" hidden="1">
      <c r="A39" s="184" t="s">
        <v>36</v>
      </c>
      <c r="B39" s="185" t="s">
        <v>54</v>
      </c>
      <c r="C39" s="186"/>
      <c r="D39" s="192"/>
      <c r="E39" s="178">
        <f t="shared" si="1"/>
      </c>
    </row>
    <row r="40" spans="1:5" ht="20.25" customHeight="1" hidden="1">
      <c r="A40" s="179">
        <v>250000</v>
      </c>
      <c r="B40" s="180" t="s">
        <v>53</v>
      </c>
      <c r="C40" s="181"/>
      <c r="D40" s="182"/>
      <c r="E40" s="178">
        <f t="shared" si="1"/>
      </c>
    </row>
    <row r="41" spans="1:5" ht="21" customHeight="1" hidden="1">
      <c r="A41" s="193">
        <v>250404</v>
      </c>
      <c r="B41" s="194" t="s">
        <v>22</v>
      </c>
      <c r="C41" s="195"/>
      <c r="D41" s="196"/>
      <c r="E41" s="197">
        <f t="shared" si="1"/>
      </c>
    </row>
    <row r="42" spans="1:5" ht="21" customHeight="1" hidden="1" thickBot="1">
      <c r="A42" s="193">
        <v>250913</v>
      </c>
      <c r="B42" s="194" t="s">
        <v>16</v>
      </c>
      <c r="C42" s="195"/>
      <c r="D42" s="196"/>
      <c r="E42" s="197">
        <f t="shared" si="1"/>
      </c>
    </row>
    <row r="43" spans="1:6" s="141" customFormat="1" ht="27" customHeight="1" thickBot="1">
      <c r="A43" s="198"/>
      <c r="B43" s="199" t="s">
        <v>95</v>
      </c>
      <c r="C43" s="200">
        <f>SUM(C28:C40)</f>
        <v>5262.4</v>
      </c>
      <c r="D43" s="201">
        <f>SUM(D28:D40)</f>
        <v>4780.8</v>
      </c>
      <c r="E43" s="202">
        <f t="shared" si="1"/>
        <v>90.84828215262999</v>
      </c>
      <c r="F43" s="140"/>
    </row>
    <row r="44" spans="1:5" ht="40.5" customHeight="1" hidden="1">
      <c r="A44" s="203">
        <v>250354</v>
      </c>
      <c r="B44" s="204" t="s">
        <v>88</v>
      </c>
      <c r="C44" s="181"/>
      <c r="D44" s="182"/>
      <c r="E44" s="178">
        <f t="shared" si="1"/>
      </c>
    </row>
    <row r="45" spans="1:5" ht="111.75" customHeight="1" hidden="1" thickBot="1">
      <c r="A45" s="179">
        <v>250383</v>
      </c>
      <c r="B45" s="180" t="s">
        <v>103</v>
      </c>
      <c r="C45" s="181"/>
      <c r="D45" s="182"/>
      <c r="E45" s="178">
        <f t="shared" si="1"/>
      </c>
    </row>
    <row r="46" spans="1:5" s="71" customFormat="1" ht="29.25" customHeight="1" hidden="1" thickBot="1">
      <c r="A46" s="205"/>
      <c r="B46" s="206" t="s">
        <v>96</v>
      </c>
      <c r="C46" s="200">
        <f>SUM(C43:C45)</f>
        <v>5262.4</v>
      </c>
      <c r="D46" s="201">
        <f>SUM(D43:D45)</f>
        <v>4780.8</v>
      </c>
      <c r="E46" s="202">
        <f t="shared" si="1"/>
        <v>90.84828215262999</v>
      </c>
    </row>
    <row r="47" spans="1:5" s="141" customFormat="1" ht="27.75" customHeight="1" thickBot="1">
      <c r="A47" s="207"/>
      <c r="B47" s="208" t="s">
        <v>55</v>
      </c>
      <c r="C47" s="209"/>
      <c r="D47" s="210"/>
      <c r="E47" s="211"/>
    </row>
    <row r="48" spans="1:5" s="137" customFormat="1" ht="37.5" hidden="1">
      <c r="A48" s="212">
        <v>250908</v>
      </c>
      <c r="B48" s="213" t="s">
        <v>18</v>
      </c>
      <c r="C48" s="214"/>
      <c r="D48" s="215">
        <v>0</v>
      </c>
      <c r="E48" s="216">
        <f>IF(C48=0,"",IF(($D48/C48*100)&gt;=200,"В/100",$D48/C48*100))</f>
      </c>
    </row>
    <row r="49" spans="1:6" s="137" customFormat="1" ht="37.5" hidden="1">
      <c r="A49" s="187">
        <v>250909</v>
      </c>
      <c r="B49" s="217" t="s">
        <v>15</v>
      </c>
      <c r="C49" s="188"/>
      <c r="D49" s="218"/>
      <c r="E49" s="178">
        <f>IF(C49=0,"",IF(($D49/C49*100)&gt;=200,"В/100",$D49/C49*100))</f>
      </c>
      <c r="F49" s="143"/>
    </row>
    <row r="50" spans="1:5" s="137" customFormat="1" ht="20.25" customHeight="1">
      <c r="A50" s="187">
        <v>250911</v>
      </c>
      <c r="B50" s="219" t="s">
        <v>19</v>
      </c>
      <c r="C50" s="188">
        <v>40</v>
      </c>
      <c r="D50" s="218"/>
      <c r="E50" s="178">
        <f>IF(C50=0,"",IF(($D50/C50*100)&gt;=200,"В/100",$D50/C50*100))</f>
        <v>0</v>
      </c>
    </row>
    <row r="51" spans="1:6" s="137" customFormat="1" ht="20.25" customHeight="1" thickBot="1">
      <c r="A51" s="187">
        <v>250912</v>
      </c>
      <c r="B51" s="217" t="s">
        <v>13</v>
      </c>
      <c r="C51" s="188">
        <v>-40</v>
      </c>
      <c r="D51" s="218"/>
      <c r="E51" s="178">
        <f>IF(C51=0,"",IF(($D51/C51*100)&gt;=200,"В/100",$D51/C51*100))</f>
        <v>0</v>
      </c>
      <c r="F51" s="144"/>
    </row>
    <row r="52" spans="1:6" s="141" customFormat="1" ht="28.5" customHeight="1" thickBot="1">
      <c r="A52" s="198"/>
      <c r="B52" s="199" t="s">
        <v>56</v>
      </c>
      <c r="C52" s="200">
        <f>SUM(C48:C51)</f>
        <v>0</v>
      </c>
      <c r="D52" s="201">
        <f>SUM(D48:D51)</f>
        <v>0</v>
      </c>
      <c r="E52" s="202"/>
      <c r="F52" s="145"/>
    </row>
    <row r="53" spans="1:5" s="141" customFormat="1" ht="24.75" customHeight="1" thickBot="1">
      <c r="A53" s="220"/>
      <c r="B53" s="221" t="s">
        <v>101</v>
      </c>
      <c r="C53" s="222"/>
      <c r="D53" s="223"/>
      <c r="E53" s="224"/>
    </row>
    <row r="54" spans="1:5" s="137" customFormat="1" ht="26.25" customHeight="1" hidden="1">
      <c r="A54" s="225">
        <v>601000</v>
      </c>
      <c r="B54" s="226" t="s">
        <v>71</v>
      </c>
      <c r="C54" s="227">
        <f>+C55+C56</f>
        <v>0</v>
      </c>
      <c r="D54" s="228">
        <f>D55+D56</f>
        <v>0</v>
      </c>
      <c r="E54" s="229"/>
    </row>
    <row r="55" spans="1:5" s="137" customFormat="1" ht="21" customHeight="1" hidden="1">
      <c r="A55" s="193">
        <v>601100</v>
      </c>
      <c r="B55" s="194" t="s">
        <v>70</v>
      </c>
      <c r="C55" s="195"/>
      <c r="D55" s="196">
        <v>0</v>
      </c>
      <c r="E55" s="197"/>
    </row>
    <row r="56" spans="1:5" s="137" customFormat="1" ht="24.75" customHeight="1" hidden="1">
      <c r="A56" s="193">
        <v>601200</v>
      </c>
      <c r="B56" s="194" t="s">
        <v>69</v>
      </c>
      <c r="C56" s="195"/>
      <c r="D56" s="196">
        <v>0</v>
      </c>
      <c r="E56" s="197"/>
    </row>
    <row r="57" spans="1:5" s="137" customFormat="1" ht="18.75">
      <c r="A57" s="179">
        <v>602000</v>
      </c>
      <c r="B57" s="180" t="s">
        <v>68</v>
      </c>
      <c r="C57" s="181"/>
      <c r="D57" s="182">
        <v>277.8</v>
      </c>
      <c r="E57" s="230"/>
    </row>
    <row r="58" spans="1:5" s="137" customFormat="1" ht="18.75">
      <c r="A58" s="193">
        <v>602100</v>
      </c>
      <c r="B58" s="194" t="s">
        <v>72</v>
      </c>
      <c r="C58" s="195"/>
      <c r="D58" s="196">
        <v>422.4</v>
      </c>
      <c r="E58" s="197"/>
    </row>
    <row r="59" spans="1:5" s="137" customFormat="1" ht="18.75">
      <c r="A59" s="193">
        <v>602200</v>
      </c>
      <c r="B59" s="194" t="s">
        <v>73</v>
      </c>
      <c r="C59" s="195"/>
      <c r="D59" s="196">
        <v>803.1</v>
      </c>
      <c r="E59" s="197"/>
    </row>
    <row r="60" spans="1:9" s="137" customFormat="1" ht="18.75">
      <c r="A60" s="193">
        <v>602300</v>
      </c>
      <c r="B60" s="194" t="s">
        <v>97</v>
      </c>
      <c r="C60" s="195">
        <v>0</v>
      </c>
      <c r="D60" s="196"/>
      <c r="E60" s="197"/>
      <c r="I60" s="147"/>
    </row>
    <row r="61" spans="1:9" s="137" customFormat="1" ht="38.25" thickBot="1">
      <c r="A61" s="193">
        <v>602400</v>
      </c>
      <c r="B61" s="194" t="s">
        <v>39</v>
      </c>
      <c r="C61" s="195"/>
      <c r="D61" s="196">
        <v>658.5</v>
      </c>
      <c r="E61" s="197"/>
      <c r="I61" s="147"/>
    </row>
    <row r="62" spans="1:9" s="137" customFormat="1" ht="28.5" customHeight="1" thickBot="1">
      <c r="A62" s="198"/>
      <c r="B62" s="199" t="s">
        <v>100</v>
      </c>
      <c r="C62" s="200">
        <f>+C54+C57</f>
        <v>0</v>
      </c>
      <c r="D62" s="201">
        <f>D58-D59+D60+D61</f>
        <v>277.79999999999995</v>
      </c>
      <c r="E62" s="202"/>
      <c r="F62" s="138"/>
      <c r="I62" s="147"/>
    </row>
    <row r="63" spans="3:5" ht="18">
      <c r="C63" s="66"/>
      <c r="D63" s="146"/>
      <c r="E63" s="66"/>
    </row>
    <row r="64" spans="3:5" ht="18">
      <c r="C64" s="66"/>
      <c r="D64" s="131"/>
      <c r="E64" s="66"/>
    </row>
    <row r="65" spans="3:5" ht="18">
      <c r="C65" s="66"/>
      <c r="D65" s="131"/>
      <c r="E65" s="66"/>
    </row>
    <row r="66" spans="3:5" ht="18">
      <c r="C66" s="66"/>
      <c r="D66" s="131"/>
      <c r="E66" s="66"/>
    </row>
    <row r="67" spans="3:5" ht="18">
      <c r="C67" s="66"/>
      <c r="D67" s="131"/>
      <c r="E67" s="66"/>
    </row>
    <row r="68" spans="3:5" ht="18">
      <c r="C68" s="66"/>
      <c r="D68" s="131"/>
      <c r="E68" s="66"/>
    </row>
    <row r="69" spans="3:5" ht="18">
      <c r="C69" s="66"/>
      <c r="D69" s="131"/>
      <c r="E69" s="66"/>
    </row>
    <row r="70" spans="3:5" ht="18">
      <c r="C70" s="66"/>
      <c r="D70" s="131"/>
      <c r="E70" s="66"/>
    </row>
    <row r="71" spans="3:5" ht="18">
      <c r="C71" s="66"/>
      <c r="D71" s="131"/>
      <c r="E71" s="66"/>
    </row>
    <row r="72" spans="3:5" ht="18">
      <c r="C72" s="66"/>
      <c r="D72" s="131"/>
      <c r="E72" s="66"/>
    </row>
    <row r="73" spans="3:5" ht="18">
      <c r="C73" s="66"/>
      <c r="D73" s="131"/>
      <c r="E73" s="66"/>
    </row>
    <row r="74" spans="3:5" ht="18">
      <c r="C74" s="66"/>
      <c r="D74" s="131"/>
      <c r="E74" s="66"/>
    </row>
    <row r="75" spans="3:5" ht="18">
      <c r="C75" s="66"/>
      <c r="D75" s="131"/>
      <c r="E75" s="66"/>
    </row>
    <row r="76" spans="3:5" ht="18">
      <c r="C76" s="66"/>
      <c r="D76" s="131"/>
      <c r="E76" s="66"/>
    </row>
    <row r="77" spans="3:5" ht="18">
      <c r="C77" s="66"/>
      <c r="D77" s="131"/>
      <c r="E77" s="66"/>
    </row>
    <row r="78" spans="3:5" ht="18">
      <c r="C78" s="66"/>
      <c r="D78" s="131"/>
      <c r="E78" s="66"/>
    </row>
    <row r="79" spans="3:5" ht="18">
      <c r="C79" s="66"/>
      <c r="D79" s="131"/>
      <c r="E79" s="66"/>
    </row>
    <row r="80" spans="3:5" ht="18">
      <c r="C80" s="66"/>
      <c r="D80" s="131"/>
      <c r="E80" s="66"/>
    </row>
    <row r="81" spans="3:5" ht="18">
      <c r="C81" s="66"/>
      <c r="D81" s="131"/>
      <c r="E81" s="66"/>
    </row>
    <row r="82" spans="3:5" ht="18">
      <c r="C82" s="66"/>
      <c r="D82" s="131"/>
      <c r="E82" s="66"/>
    </row>
    <row r="83" spans="3:5" ht="18">
      <c r="C83" s="66"/>
      <c r="D83" s="131"/>
      <c r="E83" s="66"/>
    </row>
    <row r="84" spans="3:5" ht="18">
      <c r="C84" s="66"/>
      <c r="D84" s="131"/>
      <c r="E84" s="66"/>
    </row>
    <row r="85" spans="3:5" ht="18">
      <c r="C85" s="66"/>
      <c r="D85" s="131"/>
      <c r="E85" s="66"/>
    </row>
    <row r="86" spans="3:5" ht="18">
      <c r="C86" s="66"/>
      <c r="D86" s="131"/>
      <c r="E86" s="66"/>
    </row>
    <row r="87" spans="3:5" ht="18">
      <c r="C87" s="66"/>
      <c r="D87" s="131"/>
      <c r="E87" s="66"/>
    </row>
    <row r="88" spans="3:5" ht="18">
      <c r="C88" s="66"/>
      <c r="D88" s="131"/>
      <c r="E88" s="66"/>
    </row>
    <row r="89" spans="3:5" ht="18">
      <c r="C89" s="66"/>
      <c r="D89" s="131"/>
      <c r="E89" s="66"/>
    </row>
    <row r="90" spans="3:5" ht="18">
      <c r="C90" s="66"/>
      <c r="D90" s="131"/>
      <c r="E90" s="66"/>
    </row>
    <row r="91" spans="3:5" ht="18">
      <c r="C91" s="66"/>
      <c r="D91" s="131"/>
      <c r="E91" s="66"/>
    </row>
    <row r="92" spans="3:5" ht="18">
      <c r="C92" s="66"/>
      <c r="D92" s="131"/>
      <c r="E92" s="66"/>
    </row>
    <row r="93" spans="3:5" ht="18">
      <c r="C93" s="66"/>
      <c r="D93" s="131"/>
      <c r="E93" s="66"/>
    </row>
    <row r="94" spans="3:5" ht="18">
      <c r="C94" s="66"/>
      <c r="D94" s="131"/>
      <c r="E94" s="66"/>
    </row>
    <row r="95" spans="3:5" ht="18">
      <c r="C95" s="66"/>
      <c r="D95" s="131"/>
      <c r="E95" s="66"/>
    </row>
    <row r="96" spans="3:5" ht="18">
      <c r="C96" s="66"/>
      <c r="D96" s="131"/>
      <c r="E96" s="66"/>
    </row>
    <row r="97" spans="3:5" ht="18">
      <c r="C97" s="66"/>
      <c r="D97" s="131"/>
      <c r="E97" s="66"/>
    </row>
    <row r="98" spans="3:5" ht="18">
      <c r="C98" s="66"/>
      <c r="D98" s="131"/>
      <c r="E98" s="66"/>
    </row>
    <row r="99" spans="3:5" ht="18">
      <c r="C99" s="66"/>
      <c r="D99" s="131"/>
      <c r="E99" s="66"/>
    </row>
    <row r="100" spans="3:5" ht="18">
      <c r="C100" s="66"/>
      <c r="D100" s="131"/>
      <c r="E100" s="66"/>
    </row>
    <row r="101" spans="3:5" ht="18">
      <c r="C101" s="66"/>
      <c r="D101" s="131"/>
      <c r="E101" s="66"/>
    </row>
    <row r="102" spans="3:5" ht="18">
      <c r="C102" s="66"/>
      <c r="D102" s="131"/>
      <c r="E102" s="66"/>
    </row>
    <row r="103" spans="3:5" ht="18">
      <c r="C103" s="66"/>
      <c r="D103" s="131"/>
      <c r="E103" s="66"/>
    </row>
    <row r="104" spans="3:5" ht="18">
      <c r="C104" s="66"/>
      <c r="D104" s="131"/>
      <c r="E104" s="66"/>
    </row>
    <row r="105" spans="3:5" ht="18">
      <c r="C105" s="66"/>
      <c r="D105" s="131"/>
      <c r="E105" s="66"/>
    </row>
    <row r="106" spans="3:5" ht="18">
      <c r="C106" s="66"/>
      <c r="D106" s="131"/>
      <c r="E106" s="66"/>
    </row>
    <row r="107" spans="3:5" ht="18">
      <c r="C107" s="66"/>
      <c r="D107" s="131"/>
      <c r="E107" s="66"/>
    </row>
    <row r="108" spans="3:5" ht="18">
      <c r="C108" s="66"/>
      <c r="E108" s="66"/>
    </row>
    <row r="109" spans="3:5" ht="18">
      <c r="C109" s="66"/>
      <c r="E109" s="66"/>
    </row>
    <row r="110" spans="3:5" ht="18">
      <c r="C110" s="66"/>
      <c r="E110" s="66"/>
    </row>
    <row r="111" spans="3:5" ht="18">
      <c r="C111" s="66"/>
      <c r="E111" s="66"/>
    </row>
    <row r="112" spans="3:5" ht="18">
      <c r="C112" s="66"/>
      <c r="E112" s="66"/>
    </row>
    <row r="113" spans="3:5" ht="18">
      <c r="C113" s="66"/>
      <c r="E113" s="66"/>
    </row>
    <row r="114" spans="3:5" ht="18">
      <c r="C114" s="66"/>
      <c r="E114" s="66"/>
    </row>
    <row r="115" spans="3:5" ht="18">
      <c r="C115" s="66"/>
      <c r="E115" s="66"/>
    </row>
    <row r="116" spans="3:5" ht="18">
      <c r="C116" s="66"/>
      <c r="E116" s="66"/>
    </row>
    <row r="117" spans="3:5" ht="18">
      <c r="C117" s="66"/>
      <c r="E117" s="66"/>
    </row>
    <row r="118" spans="3:5" ht="18">
      <c r="C118" s="66"/>
      <c r="E118" s="66"/>
    </row>
    <row r="119" spans="3:5" ht="18">
      <c r="C119" s="66"/>
      <c r="E119" s="66"/>
    </row>
    <row r="120" spans="3:5" ht="18">
      <c r="C120" s="66"/>
      <c r="E120" s="66"/>
    </row>
    <row r="121" spans="3:5" ht="18">
      <c r="C121" s="66"/>
      <c r="E121" s="66"/>
    </row>
    <row r="122" spans="3:5" ht="18">
      <c r="C122" s="66"/>
      <c r="E122" s="66"/>
    </row>
    <row r="123" spans="3:5" ht="18">
      <c r="C123" s="66"/>
      <c r="E123" s="66"/>
    </row>
    <row r="124" spans="3:5" ht="18">
      <c r="C124" s="66"/>
      <c r="E124" s="66"/>
    </row>
    <row r="125" spans="3:5" ht="18">
      <c r="C125" s="66"/>
      <c r="E125" s="66"/>
    </row>
    <row r="126" spans="3:5" ht="18">
      <c r="C126" s="66"/>
      <c r="E126" s="66"/>
    </row>
    <row r="127" spans="3:5" ht="18">
      <c r="C127" s="66"/>
      <c r="E127" s="66"/>
    </row>
    <row r="128" spans="3:5" ht="18">
      <c r="C128" s="66"/>
      <c r="E128" s="66"/>
    </row>
    <row r="129" spans="3:5" ht="18">
      <c r="C129" s="66"/>
      <c r="E129" s="66"/>
    </row>
    <row r="130" spans="3:5" ht="18">
      <c r="C130" s="66"/>
      <c r="E130" s="66"/>
    </row>
    <row r="131" spans="3:5" ht="18">
      <c r="C131" s="66"/>
      <c r="E131" s="66"/>
    </row>
    <row r="132" spans="3:5" ht="18">
      <c r="C132" s="66"/>
      <c r="E132" s="66"/>
    </row>
    <row r="133" spans="3:5" ht="18">
      <c r="C133" s="66"/>
      <c r="E133" s="66"/>
    </row>
    <row r="134" spans="3:5" ht="18">
      <c r="C134" s="66"/>
      <c r="E134" s="66"/>
    </row>
    <row r="135" spans="3:5" ht="18">
      <c r="C135" s="66"/>
      <c r="E135" s="66"/>
    </row>
    <row r="136" spans="3:5" ht="18">
      <c r="C136" s="66"/>
      <c r="E136" s="66"/>
    </row>
    <row r="137" spans="3:5" ht="18">
      <c r="C137" s="66"/>
      <c r="E137" s="66"/>
    </row>
    <row r="138" spans="3:5" ht="18">
      <c r="C138" s="66"/>
      <c r="E138" s="66"/>
    </row>
    <row r="139" spans="3:5" ht="18">
      <c r="C139" s="66"/>
      <c r="E139" s="66"/>
    </row>
    <row r="140" spans="3:5" ht="18">
      <c r="C140" s="66"/>
      <c r="E140" s="66"/>
    </row>
    <row r="141" spans="3:5" ht="18">
      <c r="C141" s="66"/>
      <c r="E141" s="66"/>
    </row>
    <row r="142" spans="3:5" ht="18">
      <c r="C142" s="66"/>
      <c r="E142" s="66"/>
    </row>
    <row r="143" spans="3:5" ht="18">
      <c r="C143" s="66"/>
      <c r="E143" s="66"/>
    </row>
    <row r="144" spans="3:5" ht="18">
      <c r="C144" s="66"/>
      <c r="E144" s="66"/>
    </row>
    <row r="145" spans="3:5" ht="18">
      <c r="C145" s="66"/>
      <c r="E145" s="66"/>
    </row>
    <row r="146" spans="3:5" ht="18">
      <c r="C146" s="66"/>
      <c r="E146" s="66"/>
    </row>
    <row r="147" spans="3:5" ht="18">
      <c r="C147" s="66"/>
      <c r="E147" s="66"/>
    </row>
    <row r="148" spans="3:5" ht="18">
      <c r="C148" s="66"/>
      <c r="E148" s="66"/>
    </row>
    <row r="149" spans="3:5" ht="18">
      <c r="C149" s="66"/>
      <c r="E149" s="66"/>
    </row>
    <row r="150" spans="3:5" ht="18">
      <c r="C150" s="66"/>
      <c r="E150" s="66"/>
    </row>
    <row r="151" spans="3:5" ht="18">
      <c r="C151" s="66"/>
      <c r="E151" s="66"/>
    </row>
    <row r="152" spans="3:5" ht="18">
      <c r="C152" s="66"/>
      <c r="E152" s="66"/>
    </row>
    <row r="153" spans="3:5" ht="18">
      <c r="C153" s="66"/>
      <c r="E153" s="66"/>
    </row>
    <row r="154" spans="3:5" ht="18">
      <c r="C154" s="66"/>
      <c r="E154" s="66"/>
    </row>
    <row r="155" spans="3:5" ht="18">
      <c r="C155" s="66"/>
      <c r="E155" s="66"/>
    </row>
    <row r="156" spans="3:5" ht="18">
      <c r="C156" s="66"/>
      <c r="E156" s="66"/>
    </row>
    <row r="157" spans="3:5" ht="18">
      <c r="C157" s="66"/>
      <c r="E157" s="66"/>
    </row>
    <row r="158" spans="3:5" ht="18">
      <c r="C158" s="66"/>
      <c r="E158" s="66"/>
    </row>
    <row r="159" spans="3:5" ht="18">
      <c r="C159" s="66"/>
      <c r="E159" s="66"/>
    </row>
    <row r="160" spans="3:5" ht="18">
      <c r="C160" s="66"/>
      <c r="E160" s="66"/>
    </row>
    <row r="161" spans="3:5" ht="18">
      <c r="C161" s="66"/>
      <c r="E161" s="66"/>
    </row>
    <row r="162" spans="3:5" ht="18">
      <c r="C162" s="66"/>
      <c r="E162" s="66"/>
    </row>
    <row r="163" spans="3:5" ht="18">
      <c r="C163" s="66"/>
      <c r="E163" s="66"/>
    </row>
    <row r="164" spans="3:5" ht="18">
      <c r="C164" s="66"/>
      <c r="E164" s="66"/>
    </row>
    <row r="165" spans="3:5" ht="18">
      <c r="C165" s="66"/>
      <c r="E165" s="66"/>
    </row>
    <row r="166" spans="3:5" ht="18">
      <c r="C166" s="66"/>
      <c r="E166" s="66"/>
    </row>
    <row r="167" spans="3:5" ht="18">
      <c r="C167" s="66"/>
      <c r="E167" s="66"/>
    </row>
    <row r="168" spans="3:5" ht="18">
      <c r="C168" s="66"/>
      <c r="E168" s="66"/>
    </row>
    <row r="169" spans="3:5" ht="18">
      <c r="C169" s="66"/>
      <c r="E169" s="66"/>
    </row>
    <row r="170" spans="3:5" ht="18">
      <c r="C170" s="66"/>
      <c r="E170" s="66"/>
    </row>
    <row r="171" spans="3:5" ht="18">
      <c r="C171" s="66"/>
      <c r="E171" s="66"/>
    </row>
    <row r="172" spans="3:5" ht="18">
      <c r="C172" s="66"/>
      <c r="E172" s="66"/>
    </row>
    <row r="173" spans="3:5" ht="18">
      <c r="C173" s="66"/>
      <c r="E173" s="66"/>
    </row>
    <row r="174" spans="3:5" ht="18">
      <c r="C174" s="66"/>
      <c r="E174" s="66"/>
    </row>
    <row r="175" spans="3:5" ht="18">
      <c r="C175" s="66"/>
      <c r="E175" s="66"/>
    </row>
    <row r="176" spans="3:5" ht="18">
      <c r="C176" s="66"/>
      <c r="E176" s="66"/>
    </row>
    <row r="177" spans="3:5" ht="18">
      <c r="C177" s="66"/>
      <c r="E177" s="66"/>
    </row>
    <row r="178" spans="3:5" ht="18">
      <c r="C178" s="66"/>
      <c r="E178" s="66"/>
    </row>
    <row r="179" spans="3:5" ht="18">
      <c r="C179" s="66"/>
      <c r="E179" s="66"/>
    </row>
    <row r="180" spans="3:5" ht="18">
      <c r="C180" s="66"/>
      <c r="E180" s="66"/>
    </row>
    <row r="181" spans="3:5" ht="18">
      <c r="C181" s="66"/>
      <c r="E181" s="66"/>
    </row>
    <row r="182" spans="3:5" ht="18">
      <c r="C182" s="66"/>
      <c r="E182" s="66"/>
    </row>
    <row r="183" spans="3:5" ht="18">
      <c r="C183" s="66"/>
      <c r="E183" s="66"/>
    </row>
    <row r="184" spans="3:5" ht="18">
      <c r="C184" s="66"/>
      <c r="E184" s="66"/>
    </row>
    <row r="185" spans="3:5" ht="18">
      <c r="C185" s="66"/>
      <c r="E185" s="66"/>
    </row>
    <row r="186" spans="3:5" ht="18">
      <c r="C186" s="66"/>
      <c r="E186" s="66"/>
    </row>
    <row r="187" spans="3:5" ht="18">
      <c r="C187" s="66"/>
      <c r="E187" s="66"/>
    </row>
    <row r="188" spans="3:5" ht="18">
      <c r="C188" s="66"/>
      <c r="E188" s="66"/>
    </row>
    <row r="189" spans="3:5" ht="18">
      <c r="C189" s="66"/>
      <c r="E189" s="66"/>
    </row>
    <row r="190" spans="3:5" ht="18">
      <c r="C190" s="66"/>
      <c r="E190" s="66"/>
    </row>
    <row r="191" spans="3:5" ht="18">
      <c r="C191" s="66"/>
      <c r="E191" s="66"/>
    </row>
    <row r="192" spans="3:5" ht="18">
      <c r="C192" s="66"/>
      <c r="E192" s="66"/>
    </row>
    <row r="193" spans="3:5" ht="18">
      <c r="C193" s="66"/>
      <c r="E193" s="66"/>
    </row>
    <row r="194" spans="3:5" ht="18">
      <c r="C194" s="66"/>
      <c r="E194" s="66"/>
    </row>
    <row r="195" spans="3:5" ht="18">
      <c r="C195" s="66"/>
      <c r="E195" s="66"/>
    </row>
    <row r="196" spans="3:5" ht="18">
      <c r="C196" s="66"/>
      <c r="E196" s="66"/>
    </row>
    <row r="197" spans="3:5" ht="18">
      <c r="C197" s="66"/>
      <c r="E197" s="66"/>
    </row>
    <row r="198" spans="3:5" ht="18">
      <c r="C198" s="66"/>
      <c r="E198" s="66"/>
    </row>
    <row r="199" spans="3:5" ht="18">
      <c r="C199" s="66"/>
      <c r="E199" s="66"/>
    </row>
    <row r="200" spans="3:5" ht="18">
      <c r="C200" s="66"/>
      <c r="E200" s="66"/>
    </row>
    <row r="201" spans="3:5" ht="18">
      <c r="C201" s="66"/>
      <c r="E201" s="66"/>
    </row>
    <row r="202" spans="3:5" ht="18">
      <c r="C202" s="66"/>
      <c r="E202" s="66"/>
    </row>
    <row r="203" spans="3:5" ht="18">
      <c r="C203" s="66"/>
      <c r="E203" s="66"/>
    </row>
    <row r="204" spans="3:5" ht="18">
      <c r="C204" s="66"/>
      <c r="E204" s="66"/>
    </row>
    <row r="205" spans="3:5" ht="18">
      <c r="C205" s="66"/>
      <c r="E205" s="66"/>
    </row>
    <row r="206" spans="3:5" ht="18">
      <c r="C206" s="66"/>
      <c r="E206" s="66"/>
    </row>
    <row r="207" spans="3:5" ht="18">
      <c r="C207" s="66"/>
      <c r="E207" s="66"/>
    </row>
    <row r="208" spans="3:5" ht="18">
      <c r="C208" s="66"/>
      <c r="E208" s="66"/>
    </row>
    <row r="209" spans="3:5" ht="18">
      <c r="C209" s="66"/>
      <c r="E209" s="66"/>
    </row>
    <row r="210" spans="3:5" ht="18">
      <c r="C210" s="66"/>
      <c r="E210" s="66"/>
    </row>
    <row r="211" spans="3:5" ht="18">
      <c r="C211" s="66"/>
      <c r="E211" s="66"/>
    </row>
    <row r="212" spans="3:5" ht="18">
      <c r="C212" s="66"/>
      <c r="E212" s="66"/>
    </row>
    <row r="213" spans="3:5" ht="18">
      <c r="C213" s="66"/>
      <c r="E213" s="66"/>
    </row>
    <row r="214" spans="3:5" ht="18">
      <c r="C214" s="66"/>
      <c r="E214" s="66"/>
    </row>
    <row r="215" spans="3:5" ht="18">
      <c r="C215" s="66"/>
      <c r="E215" s="66"/>
    </row>
    <row r="216" spans="3:5" ht="18">
      <c r="C216" s="66"/>
      <c r="E216" s="66"/>
    </row>
    <row r="217" spans="3:5" ht="18">
      <c r="C217" s="66"/>
      <c r="E217" s="66"/>
    </row>
    <row r="218" spans="3:5" ht="18">
      <c r="C218" s="66"/>
      <c r="E218" s="66"/>
    </row>
    <row r="219" spans="3:5" ht="18">
      <c r="C219" s="66"/>
      <c r="E219" s="66"/>
    </row>
    <row r="220" spans="3:5" ht="18">
      <c r="C220" s="66"/>
      <c r="E220" s="66"/>
    </row>
    <row r="221" spans="3:5" ht="18">
      <c r="C221" s="66"/>
      <c r="E221" s="66"/>
    </row>
    <row r="222" spans="3:5" ht="18">
      <c r="C222" s="66"/>
      <c r="E222" s="66"/>
    </row>
    <row r="223" spans="3:5" ht="18">
      <c r="C223" s="66"/>
      <c r="E223" s="66"/>
    </row>
    <row r="224" spans="3:5" ht="18">
      <c r="C224" s="66"/>
      <c r="E224" s="66"/>
    </row>
    <row r="225" spans="3:5" ht="18">
      <c r="C225" s="66"/>
      <c r="E225" s="66"/>
    </row>
    <row r="226" spans="3:5" ht="18">
      <c r="C226" s="66"/>
      <c r="E226" s="66"/>
    </row>
    <row r="227" spans="3:5" ht="18">
      <c r="C227" s="66"/>
      <c r="E227" s="66"/>
    </row>
    <row r="228" spans="3:5" ht="18">
      <c r="C228" s="66"/>
      <c r="E228" s="66"/>
    </row>
    <row r="229" spans="3:5" ht="18">
      <c r="C229" s="66"/>
      <c r="E229" s="66"/>
    </row>
    <row r="230" spans="3:5" ht="18">
      <c r="C230" s="66"/>
      <c r="E230" s="66"/>
    </row>
    <row r="231" spans="3:5" ht="18">
      <c r="C231" s="66"/>
      <c r="E231" s="66"/>
    </row>
    <row r="232" spans="3:5" ht="18">
      <c r="C232" s="66"/>
      <c r="E232" s="66"/>
    </row>
    <row r="233" spans="3:5" ht="18">
      <c r="C233" s="66"/>
      <c r="E233" s="66"/>
    </row>
    <row r="234" spans="3:5" ht="18">
      <c r="C234" s="66"/>
      <c r="E234" s="66"/>
    </row>
    <row r="235" spans="3:5" ht="18">
      <c r="C235" s="66"/>
      <c r="E235" s="66"/>
    </row>
    <row r="236" spans="3:5" ht="18">
      <c r="C236" s="66"/>
      <c r="E236" s="66"/>
    </row>
    <row r="237" spans="3:5" ht="18">
      <c r="C237" s="66"/>
      <c r="E237" s="66"/>
    </row>
    <row r="238" spans="3:5" ht="18">
      <c r="C238" s="66"/>
      <c r="E238" s="66"/>
    </row>
    <row r="239" spans="3:5" ht="18">
      <c r="C239" s="66"/>
      <c r="E239" s="66"/>
    </row>
    <row r="240" spans="3:5" ht="18">
      <c r="C240" s="66"/>
      <c r="E240" s="66"/>
    </row>
    <row r="241" spans="3:5" ht="18">
      <c r="C241" s="66"/>
      <c r="E241" s="66"/>
    </row>
    <row r="242" spans="3:5" ht="18">
      <c r="C242" s="66"/>
      <c r="E242" s="66"/>
    </row>
    <row r="243" spans="3:5" ht="18">
      <c r="C243" s="66"/>
      <c r="E243" s="66"/>
    </row>
    <row r="244" spans="3:5" ht="18">
      <c r="C244" s="66"/>
      <c r="E244" s="66"/>
    </row>
    <row r="245" spans="3:5" ht="18">
      <c r="C245" s="66"/>
      <c r="E245" s="66"/>
    </row>
    <row r="246" spans="3:5" ht="18">
      <c r="C246" s="66"/>
      <c r="E246" s="66"/>
    </row>
    <row r="247" spans="3:5" ht="18">
      <c r="C247" s="66"/>
      <c r="E247" s="66"/>
    </row>
    <row r="248" spans="3:5" ht="18">
      <c r="C248" s="66"/>
      <c r="E248" s="66"/>
    </row>
    <row r="249" spans="3:5" ht="18">
      <c r="C249" s="66"/>
      <c r="E249" s="66"/>
    </row>
    <row r="250" spans="3:5" ht="18">
      <c r="C250" s="66"/>
      <c r="E250" s="66"/>
    </row>
    <row r="251" spans="3:5" ht="18">
      <c r="C251" s="66"/>
      <c r="E251" s="66"/>
    </row>
    <row r="252" spans="3:5" ht="18">
      <c r="C252" s="66"/>
      <c r="E252" s="66"/>
    </row>
    <row r="253" spans="3:5" ht="18">
      <c r="C253" s="66"/>
      <c r="E253" s="66"/>
    </row>
    <row r="254" spans="3:5" ht="18">
      <c r="C254" s="66"/>
      <c r="E254" s="66"/>
    </row>
    <row r="255" spans="3:5" ht="18">
      <c r="C255" s="66"/>
      <c r="E255" s="66"/>
    </row>
    <row r="256" spans="3:5" ht="18">
      <c r="C256" s="66"/>
      <c r="E256" s="66"/>
    </row>
    <row r="257" spans="3:5" ht="18">
      <c r="C257" s="66"/>
      <c r="E257" s="66"/>
    </row>
    <row r="258" spans="3:5" ht="18">
      <c r="C258" s="66"/>
      <c r="E258" s="66"/>
    </row>
    <row r="259" spans="3:5" ht="18">
      <c r="C259" s="66"/>
      <c r="E259" s="66"/>
    </row>
    <row r="260" spans="3:5" ht="18">
      <c r="C260" s="66"/>
      <c r="E260" s="66"/>
    </row>
    <row r="261" spans="3:5" ht="18">
      <c r="C261" s="66"/>
      <c r="E261" s="66"/>
    </row>
    <row r="262" spans="3:5" ht="18">
      <c r="C262" s="66"/>
      <c r="E262" s="66"/>
    </row>
    <row r="263" spans="3:5" ht="18">
      <c r="C263" s="66"/>
      <c r="E263" s="66"/>
    </row>
    <row r="264" spans="3:5" ht="18">
      <c r="C264" s="66"/>
      <c r="E264" s="66"/>
    </row>
    <row r="265" spans="3:5" ht="18">
      <c r="C265" s="66"/>
      <c r="E265" s="66"/>
    </row>
    <row r="266" spans="3:5" ht="18">
      <c r="C266" s="66"/>
      <c r="E266" s="66"/>
    </row>
    <row r="267" spans="3:5" ht="18">
      <c r="C267" s="66"/>
      <c r="E267" s="66"/>
    </row>
    <row r="268" spans="3:5" ht="18">
      <c r="C268" s="66"/>
      <c r="E268" s="66"/>
    </row>
    <row r="269" spans="3:5" ht="18">
      <c r="C269" s="66"/>
      <c r="E269" s="66"/>
    </row>
    <row r="270" spans="3:5" ht="18">
      <c r="C270" s="66"/>
      <c r="E270" s="66"/>
    </row>
    <row r="271" spans="3:5" ht="18">
      <c r="C271" s="66"/>
      <c r="E271" s="66"/>
    </row>
    <row r="272" spans="3:5" ht="18">
      <c r="C272" s="66"/>
      <c r="E272" s="66"/>
    </row>
    <row r="273" spans="3:5" ht="18">
      <c r="C273" s="66"/>
      <c r="E273" s="66"/>
    </row>
    <row r="274" spans="3:5" ht="18">
      <c r="C274" s="66"/>
      <c r="E274" s="66"/>
    </row>
    <row r="275" spans="3:5" ht="18">
      <c r="C275" s="66"/>
      <c r="E275" s="66"/>
    </row>
    <row r="276" spans="3:5" ht="18">
      <c r="C276" s="66"/>
      <c r="E276" s="66"/>
    </row>
    <row r="277" spans="3:5" ht="18">
      <c r="C277" s="66"/>
      <c r="E277" s="66"/>
    </row>
    <row r="278" spans="3:5" ht="18">
      <c r="C278" s="66"/>
      <c r="E278" s="66"/>
    </row>
    <row r="279" spans="3:5" ht="18">
      <c r="C279" s="66"/>
      <c r="E279" s="66"/>
    </row>
    <row r="280" spans="3:5" ht="18">
      <c r="C280" s="66"/>
      <c r="E280" s="66"/>
    </row>
    <row r="281" spans="3:5" ht="18">
      <c r="C281" s="66"/>
      <c r="E281" s="66"/>
    </row>
    <row r="282" spans="3:5" ht="18">
      <c r="C282" s="66"/>
      <c r="E282" s="66"/>
    </row>
    <row r="283" spans="3:5" ht="18">
      <c r="C283" s="66"/>
      <c r="E283" s="66"/>
    </row>
    <row r="284" spans="3:5" ht="18">
      <c r="C284" s="66"/>
      <c r="E284" s="66"/>
    </row>
    <row r="285" spans="3:5" ht="18">
      <c r="C285" s="66"/>
      <c r="E285" s="66"/>
    </row>
    <row r="286" spans="3:5" ht="18">
      <c r="C286" s="66"/>
      <c r="E286" s="66"/>
    </row>
    <row r="287" spans="3:5" ht="18">
      <c r="C287" s="66"/>
      <c r="E287" s="66"/>
    </row>
    <row r="288" spans="3:5" ht="18">
      <c r="C288" s="66"/>
      <c r="E288" s="66"/>
    </row>
    <row r="289" spans="3:5" ht="18">
      <c r="C289" s="66"/>
      <c r="E289" s="66"/>
    </row>
    <row r="290" spans="3:5" ht="18">
      <c r="C290" s="66"/>
      <c r="E290" s="66"/>
    </row>
    <row r="291" spans="3:5" ht="18">
      <c r="C291" s="66"/>
      <c r="E291" s="66"/>
    </row>
    <row r="292" spans="3:5" ht="18">
      <c r="C292" s="66"/>
      <c r="E292" s="66"/>
    </row>
    <row r="293" spans="3:5" ht="18">
      <c r="C293" s="66"/>
      <c r="E293" s="66"/>
    </row>
    <row r="294" spans="3:5" ht="18">
      <c r="C294" s="66"/>
      <c r="E294" s="66"/>
    </row>
    <row r="295" spans="3:5" ht="18">
      <c r="C295" s="66"/>
      <c r="E295" s="66"/>
    </row>
    <row r="296" spans="3:5" ht="18">
      <c r="C296" s="66"/>
      <c r="E296" s="66"/>
    </row>
    <row r="297" spans="3:5" ht="18">
      <c r="C297" s="66"/>
      <c r="E297" s="66"/>
    </row>
    <row r="298" spans="3:5" ht="18">
      <c r="C298" s="66"/>
      <c r="E298" s="66"/>
    </row>
    <row r="299" spans="3:5" ht="18">
      <c r="C299" s="66"/>
      <c r="E299" s="66"/>
    </row>
    <row r="300" spans="3:5" ht="18">
      <c r="C300" s="66"/>
      <c r="E300" s="66"/>
    </row>
    <row r="301" spans="3:5" ht="18">
      <c r="C301" s="66"/>
      <c r="E301" s="66"/>
    </row>
    <row r="302" spans="3:5" ht="18">
      <c r="C302" s="66"/>
      <c r="E302" s="66"/>
    </row>
    <row r="303" spans="3:5" ht="18">
      <c r="C303" s="66"/>
      <c r="E303" s="66"/>
    </row>
    <row r="304" spans="3:5" ht="18">
      <c r="C304" s="66"/>
      <c r="E304" s="66"/>
    </row>
    <row r="305" spans="3:5" ht="18">
      <c r="C305" s="66"/>
      <c r="E305" s="66"/>
    </row>
    <row r="306" spans="3:5" ht="18">
      <c r="C306" s="66"/>
      <c r="E306" s="66"/>
    </row>
    <row r="307" spans="3:5" ht="18">
      <c r="C307" s="66"/>
      <c r="E307" s="66"/>
    </row>
    <row r="308" spans="3:5" ht="18">
      <c r="C308" s="66"/>
      <c r="E308" s="66"/>
    </row>
    <row r="309" spans="3:5" ht="18">
      <c r="C309" s="66"/>
      <c r="E309" s="66"/>
    </row>
    <row r="310" spans="3:5" ht="18">
      <c r="C310" s="66"/>
      <c r="E310" s="66"/>
    </row>
    <row r="311" spans="3:5" ht="18">
      <c r="C311" s="66"/>
      <c r="E311" s="66"/>
    </row>
    <row r="312" spans="3:5" ht="18">
      <c r="C312" s="66"/>
      <c r="E312" s="66"/>
    </row>
    <row r="313" spans="3:5" ht="18">
      <c r="C313" s="66"/>
      <c r="E313" s="66"/>
    </row>
    <row r="314" spans="3:5" ht="18">
      <c r="C314" s="66"/>
      <c r="E314" s="66"/>
    </row>
    <row r="315" spans="3:5" ht="18">
      <c r="C315" s="66"/>
      <c r="E315" s="66"/>
    </row>
    <row r="316" spans="3:5" ht="18">
      <c r="C316" s="66"/>
      <c r="E316" s="66"/>
    </row>
    <row r="317" spans="3:5" ht="18">
      <c r="C317" s="66"/>
      <c r="E317" s="66"/>
    </row>
    <row r="318" spans="3:5" ht="18">
      <c r="C318" s="66"/>
      <c r="E318" s="66"/>
    </row>
    <row r="319" spans="3:5" ht="18">
      <c r="C319" s="66"/>
      <c r="E319" s="66"/>
    </row>
    <row r="320" spans="3:5" ht="18">
      <c r="C320" s="66"/>
      <c r="E320" s="66"/>
    </row>
    <row r="321" spans="3:5" ht="18">
      <c r="C321" s="66"/>
      <c r="E321" s="66"/>
    </row>
    <row r="322" spans="3:5" ht="18">
      <c r="C322" s="66"/>
      <c r="E322" s="66"/>
    </row>
    <row r="323" spans="3:5" ht="18">
      <c r="C323" s="66"/>
      <c r="E323" s="66"/>
    </row>
    <row r="324" spans="3:5" ht="18">
      <c r="C324" s="66"/>
      <c r="E324" s="66"/>
    </row>
    <row r="325" spans="3:5" ht="18">
      <c r="C325" s="66"/>
      <c r="E325" s="66"/>
    </row>
    <row r="326" spans="3:5" ht="18">
      <c r="C326" s="66"/>
      <c r="E326" s="66"/>
    </row>
    <row r="327" spans="3:5" ht="18">
      <c r="C327" s="66"/>
      <c r="E327" s="66"/>
    </row>
    <row r="328" spans="3:5" ht="18">
      <c r="C328" s="66"/>
      <c r="E328" s="66"/>
    </row>
    <row r="329" spans="3:5" ht="18">
      <c r="C329" s="66"/>
      <c r="E329" s="66"/>
    </row>
    <row r="330" spans="3:5" ht="18">
      <c r="C330" s="66"/>
      <c r="E330" s="66"/>
    </row>
    <row r="331" spans="3:5" ht="18">
      <c r="C331" s="66"/>
      <c r="E331" s="66"/>
    </row>
    <row r="332" spans="3:5" ht="18">
      <c r="C332" s="66"/>
      <c r="E332" s="66"/>
    </row>
    <row r="333" spans="3:5" ht="18">
      <c r="C333" s="66"/>
      <c r="E333" s="66"/>
    </row>
    <row r="334" spans="3:5" ht="18">
      <c r="C334" s="66"/>
      <c r="E334" s="66"/>
    </row>
    <row r="335" spans="3:5" ht="18">
      <c r="C335" s="66"/>
      <c r="E335" s="66"/>
    </row>
    <row r="336" spans="3:5" ht="18">
      <c r="C336" s="66"/>
      <c r="E336" s="66"/>
    </row>
    <row r="337" spans="3:5" ht="18">
      <c r="C337" s="66"/>
      <c r="E337" s="66"/>
    </row>
    <row r="338" spans="3:5" ht="18">
      <c r="C338" s="66"/>
      <c r="E338" s="66"/>
    </row>
    <row r="339" spans="3:5" ht="18">
      <c r="C339" s="66"/>
      <c r="E339" s="66"/>
    </row>
    <row r="340" spans="3:5" ht="18">
      <c r="C340" s="66"/>
      <c r="E340" s="66"/>
    </row>
    <row r="341" spans="3:5" ht="18">
      <c r="C341" s="66"/>
      <c r="E341" s="66"/>
    </row>
    <row r="342" spans="3:5" ht="18">
      <c r="C342" s="66"/>
      <c r="E342" s="66"/>
    </row>
    <row r="343" spans="3:5" ht="18">
      <c r="C343" s="66"/>
      <c r="E343" s="66"/>
    </row>
    <row r="344" spans="3:5" ht="18">
      <c r="C344" s="66"/>
      <c r="E344" s="66"/>
    </row>
    <row r="345" spans="3:5" ht="18">
      <c r="C345" s="66"/>
      <c r="E345" s="66"/>
    </row>
    <row r="346" spans="3:5" ht="18">
      <c r="C346" s="66"/>
      <c r="E346" s="66"/>
    </row>
    <row r="347" spans="3:5" ht="18">
      <c r="C347" s="66"/>
      <c r="E347" s="66"/>
    </row>
    <row r="348" spans="3:5" ht="18">
      <c r="C348" s="66"/>
      <c r="E348" s="66"/>
    </row>
    <row r="349" spans="3:5" ht="18">
      <c r="C349" s="66"/>
      <c r="E349" s="66"/>
    </row>
    <row r="350" spans="3:5" ht="18">
      <c r="C350" s="66"/>
      <c r="E350" s="66"/>
    </row>
    <row r="351" spans="3:5" ht="18">
      <c r="C351" s="66"/>
      <c r="E351" s="66"/>
    </row>
    <row r="352" spans="3:5" ht="18">
      <c r="C352" s="66"/>
      <c r="E352" s="66"/>
    </row>
    <row r="353" spans="3:5" ht="18">
      <c r="C353" s="66"/>
      <c r="E353" s="66"/>
    </row>
    <row r="354" spans="3:5" ht="18">
      <c r="C354" s="66"/>
      <c r="E354" s="66"/>
    </row>
    <row r="355" spans="3:5" ht="18">
      <c r="C355" s="66"/>
      <c r="E355" s="66"/>
    </row>
    <row r="356" spans="3:5" ht="18">
      <c r="C356" s="66"/>
      <c r="E356" s="66"/>
    </row>
    <row r="357" spans="3:5" ht="18">
      <c r="C357" s="66"/>
      <c r="E357" s="66"/>
    </row>
    <row r="358" spans="3:5" ht="18">
      <c r="C358" s="66"/>
      <c r="E358" s="66"/>
    </row>
    <row r="359" spans="3:5" ht="18">
      <c r="C359" s="66"/>
      <c r="E359" s="66"/>
    </row>
    <row r="360" spans="3:5" ht="18">
      <c r="C360" s="66"/>
      <c r="E360" s="66"/>
    </row>
    <row r="361" spans="3:5" ht="18">
      <c r="C361" s="66"/>
      <c r="E361" s="66"/>
    </row>
    <row r="362" spans="3:5" ht="18">
      <c r="C362" s="66"/>
      <c r="E362" s="66"/>
    </row>
    <row r="363" spans="3:5" ht="18">
      <c r="C363" s="66"/>
      <c r="E363" s="66"/>
    </row>
    <row r="364" spans="3:5" ht="18">
      <c r="C364" s="66"/>
      <c r="E364" s="66"/>
    </row>
    <row r="365" spans="3:5" ht="18">
      <c r="C365" s="66"/>
      <c r="E365" s="66"/>
    </row>
    <row r="366" spans="3:5" ht="18">
      <c r="C366" s="66"/>
      <c r="E366" s="66"/>
    </row>
    <row r="367" spans="3:5" ht="18">
      <c r="C367" s="66"/>
      <c r="E367" s="66"/>
    </row>
    <row r="368" spans="3:5" ht="18">
      <c r="C368" s="66"/>
      <c r="E368" s="66"/>
    </row>
    <row r="369" spans="3:5" ht="18">
      <c r="C369" s="66"/>
      <c r="E369" s="66"/>
    </row>
    <row r="370" spans="3:5" ht="18">
      <c r="C370" s="66"/>
      <c r="E370" s="66"/>
    </row>
    <row r="371" spans="3:5" ht="18">
      <c r="C371" s="66"/>
      <c r="E371" s="66"/>
    </row>
    <row r="372" spans="3:5" ht="18">
      <c r="C372" s="66"/>
      <c r="E372" s="66"/>
    </row>
    <row r="373" spans="3:5" ht="18">
      <c r="C373" s="66"/>
      <c r="E373" s="66"/>
    </row>
    <row r="374" spans="3:5" ht="18">
      <c r="C374" s="66"/>
      <c r="E374" s="66"/>
    </row>
    <row r="375" spans="3:5" ht="18">
      <c r="C375" s="66"/>
      <c r="E375" s="66"/>
    </row>
    <row r="376" spans="3:5" ht="18">
      <c r="C376" s="66"/>
      <c r="E376" s="66"/>
    </row>
    <row r="377" spans="3:5" ht="18">
      <c r="C377" s="66"/>
      <c r="E377" s="66"/>
    </row>
    <row r="378" spans="3:5" ht="18">
      <c r="C378" s="66"/>
      <c r="E378" s="66"/>
    </row>
    <row r="379" spans="3:5" ht="18">
      <c r="C379" s="66"/>
      <c r="E379" s="66"/>
    </row>
    <row r="380" spans="3:5" ht="18">
      <c r="C380" s="66"/>
      <c r="E380" s="66"/>
    </row>
    <row r="381" spans="3:5" ht="18">
      <c r="C381" s="66"/>
      <c r="E381" s="66"/>
    </row>
    <row r="382" spans="3:5" ht="18">
      <c r="C382" s="66"/>
      <c r="E382" s="66"/>
    </row>
    <row r="383" spans="3:5" ht="18">
      <c r="C383" s="66"/>
      <c r="E383" s="66"/>
    </row>
    <row r="384" spans="3:5" ht="18">
      <c r="C384" s="66"/>
      <c r="E384" s="66"/>
    </row>
    <row r="385" spans="3:5" ht="18">
      <c r="C385" s="66"/>
      <c r="E385" s="66"/>
    </row>
    <row r="386" spans="3:5" ht="18">
      <c r="C386" s="66"/>
      <c r="E386" s="66"/>
    </row>
    <row r="387" spans="3:5" ht="18">
      <c r="C387" s="66"/>
      <c r="E387" s="66"/>
    </row>
    <row r="388" spans="3:5" ht="18">
      <c r="C388" s="66"/>
      <c r="E388" s="66"/>
    </row>
    <row r="389" spans="3:5" ht="18">
      <c r="C389" s="66"/>
      <c r="E389" s="66"/>
    </row>
    <row r="390" spans="3:5" ht="18">
      <c r="C390" s="66"/>
      <c r="E390" s="66"/>
    </row>
    <row r="391" spans="3:5" ht="18">
      <c r="C391" s="66"/>
      <c r="E391" s="66"/>
    </row>
    <row r="392" spans="3:5" ht="18">
      <c r="C392" s="66"/>
      <c r="E392" s="66"/>
    </row>
    <row r="393" spans="3:5" ht="18">
      <c r="C393" s="66"/>
      <c r="E393" s="66"/>
    </row>
    <row r="394" spans="3:5" ht="18">
      <c r="C394" s="66"/>
      <c r="E394" s="66"/>
    </row>
    <row r="395" spans="3:5" ht="18">
      <c r="C395" s="66"/>
      <c r="E395" s="66"/>
    </row>
    <row r="396" spans="3:5" ht="18">
      <c r="C396" s="66"/>
      <c r="E396" s="66"/>
    </row>
    <row r="397" spans="3:5" ht="18">
      <c r="C397" s="66"/>
      <c r="E397" s="66"/>
    </row>
    <row r="398" spans="3:5" ht="18">
      <c r="C398" s="66"/>
      <c r="E398" s="66"/>
    </row>
    <row r="399" spans="3:5" ht="18">
      <c r="C399" s="66"/>
      <c r="E399" s="66"/>
    </row>
    <row r="400" spans="3:5" ht="18">
      <c r="C400" s="66"/>
      <c r="E400" s="66"/>
    </row>
    <row r="401" spans="3:5" ht="18">
      <c r="C401" s="66"/>
      <c r="E401" s="66"/>
    </row>
    <row r="402" spans="3:5" ht="18">
      <c r="C402" s="66"/>
      <c r="E402" s="66"/>
    </row>
    <row r="403" spans="3:5" ht="18">
      <c r="C403" s="66"/>
      <c r="E403" s="66"/>
    </row>
    <row r="404" spans="3:5" ht="18">
      <c r="C404" s="66"/>
      <c r="E404" s="66"/>
    </row>
    <row r="405" spans="3:5" ht="18">
      <c r="C405" s="66"/>
      <c r="E405" s="66"/>
    </row>
    <row r="406" spans="3:5" ht="18">
      <c r="C406" s="66"/>
      <c r="E406" s="66"/>
    </row>
    <row r="407" spans="3:5" ht="18">
      <c r="C407" s="66"/>
      <c r="E407" s="66"/>
    </row>
    <row r="408" spans="3:5" ht="18">
      <c r="C408" s="66"/>
      <c r="E408" s="66"/>
    </row>
    <row r="409" spans="3:5" ht="18">
      <c r="C409" s="66"/>
      <c r="E409" s="66"/>
    </row>
    <row r="410" spans="3:5" ht="18">
      <c r="C410" s="66"/>
      <c r="E410" s="66"/>
    </row>
    <row r="411" spans="3:5" ht="18">
      <c r="C411" s="66"/>
      <c r="E411" s="66"/>
    </row>
    <row r="412" spans="3:5" ht="18">
      <c r="C412" s="66"/>
      <c r="E412" s="66"/>
    </row>
    <row r="413" spans="3:5" ht="18">
      <c r="C413" s="66"/>
      <c r="E413" s="66"/>
    </row>
    <row r="414" spans="3:5" ht="18">
      <c r="C414" s="66"/>
      <c r="E414" s="66"/>
    </row>
    <row r="415" spans="3:5" ht="18">
      <c r="C415" s="66"/>
      <c r="E415" s="66"/>
    </row>
    <row r="416" spans="3:5" ht="18">
      <c r="C416" s="66"/>
      <c r="E416" s="66"/>
    </row>
    <row r="417" spans="3:5" ht="18">
      <c r="C417" s="66"/>
      <c r="E417" s="66"/>
    </row>
    <row r="418" spans="3:5" ht="18">
      <c r="C418" s="66"/>
      <c r="E418" s="66"/>
    </row>
    <row r="419" spans="3:5" ht="18">
      <c r="C419" s="66"/>
      <c r="E419" s="66"/>
    </row>
    <row r="420" spans="3:5" ht="18">
      <c r="C420" s="66"/>
      <c r="E420" s="66"/>
    </row>
    <row r="421" spans="3:5" ht="18">
      <c r="C421" s="66"/>
      <c r="E421" s="66"/>
    </row>
    <row r="422" spans="3:5" ht="18">
      <c r="C422" s="66"/>
      <c r="E422" s="66"/>
    </row>
    <row r="423" spans="3:5" ht="18">
      <c r="C423" s="66"/>
      <c r="E423" s="66"/>
    </row>
    <row r="424" spans="3:5" ht="18">
      <c r="C424" s="66"/>
      <c r="E424" s="66"/>
    </row>
    <row r="425" spans="3:5" ht="18">
      <c r="C425" s="66"/>
      <c r="E425" s="66"/>
    </row>
    <row r="426" spans="3:5" ht="18">
      <c r="C426" s="66"/>
      <c r="E426" s="66"/>
    </row>
    <row r="427" spans="3:5" ht="18">
      <c r="C427" s="66"/>
      <c r="E427" s="66"/>
    </row>
    <row r="428" spans="3:5" ht="18">
      <c r="C428" s="66"/>
      <c r="E428" s="66"/>
    </row>
    <row r="429" spans="3:5" ht="18">
      <c r="C429" s="66"/>
      <c r="E429" s="66"/>
    </row>
    <row r="430" spans="3:5" ht="18">
      <c r="C430" s="66"/>
      <c r="E430" s="66"/>
    </row>
    <row r="431" spans="3:5" ht="18">
      <c r="C431" s="66"/>
      <c r="E431" s="66"/>
    </row>
    <row r="432" spans="3:5" ht="18">
      <c r="C432" s="66"/>
      <c r="E432" s="66"/>
    </row>
    <row r="433" spans="3:5" ht="18">
      <c r="C433" s="66"/>
      <c r="E433" s="66"/>
    </row>
    <row r="434" spans="3:5" ht="18">
      <c r="C434" s="66"/>
      <c r="E434" s="66"/>
    </row>
    <row r="435" spans="3:5" ht="18">
      <c r="C435" s="66"/>
      <c r="E435" s="66"/>
    </row>
    <row r="436" spans="3:5" ht="18">
      <c r="C436" s="66"/>
      <c r="E436" s="66"/>
    </row>
    <row r="437" spans="3:5" ht="18">
      <c r="C437" s="66"/>
      <c r="E437" s="66"/>
    </row>
    <row r="438" spans="3:5" ht="18">
      <c r="C438" s="66"/>
      <c r="E438" s="66"/>
    </row>
    <row r="439" spans="3:5" ht="18">
      <c r="C439" s="66"/>
      <c r="E439" s="66"/>
    </row>
    <row r="440" spans="3:5" ht="18">
      <c r="C440" s="66"/>
      <c r="E440" s="66"/>
    </row>
    <row r="441" spans="3:5" ht="18">
      <c r="C441" s="66"/>
      <c r="E441" s="66"/>
    </row>
    <row r="442" spans="3:5" ht="18">
      <c r="C442" s="66"/>
      <c r="E442" s="66"/>
    </row>
    <row r="443" spans="3:5" ht="18">
      <c r="C443" s="66"/>
      <c r="E443" s="66"/>
    </row>
    <row r="444" spans="3:5" ht="18">
      <c r="C444" s="66"/>
      <c r="E444" s="66"/>
    </row>
    <row r="445" spans="3:5" ht="18">
      <c r="C445" s="66"/>
      <c r="E445" s="66"/>
    </row>
    <row r="446" spans="3:5" ht="18">
      <c r="C446" s="66"/>
      <c r="E446" s="66"/>
    </row>
    <row r="447" spans="3:5" ht="18">
      <c r="C447" s="66"/>
      <c r="E447" s="66"/>
    </row>
    <row r="448" spans="3:5" ht="18">
      <c r="C448" s="66"/>
      <c r="E448" s="66"/>
    </row>
    <row r="449" spans="3:5" ht="18">
      <c r="C449" s="66"/>
      <c r="E449" s="66"/>
    </row>
    <row r="450" spans="3:5" ht="18">
      <c r="C450" s="66"/>
      <c r="E450" s="66"/>
    </row>
    <row r="451" spans="3:5" ht="18">
      <c r="C451" s="66"/>
      <c r="E451" s="66"/>
    </row>
    <row r="452" spans="3:5" ht="18">
      <c r="C452" s="66"/>
      <c r="E452" s="66"/>
    </row>
    <row r="453" spans="3:5" ht="18">
      <c r="C453" s="66"/>
      <c r="E453" s="66"/>
    </row>
    <row r="454" spans="3:5" ht="18">
      <c r="C454" s="66"/>
      <c r="E454" s="66"/>
    </row>
    <row r="455" spans="3:5" ht="18">
      <c r="C455" s="66"/>
      <c r="E455" s="66"/>
    </row>
    <row r="456" spans="3:5" ht="18">
      <c r="C456" s="66"/>
      <c r="E456" s="66"/>
    </row>
    <row r="457" spans="3:5" ht="18">
      <c r="C457" s="66"/>
      <c r="E457" s="66"/>
    </row>
    <row r="458" spans="3:5" ht="18">
      <c r="C458" s="66"/>
      <c r="E458" s="66"/>
    </row>
    <row r="459" spans="3:5" ht="18">
      <c r="C459" s="66"/>
      <c r="E459" s="66"/>
    </row>
    <row r="460" spans="3:5" ht="18">
      <c r="C460" s="66"/>
      <c r="E460" s="66"/>
    </row>
    <row r="461" spans="3:5" ht="18">
      <c r="C461" s="66"/>
      <c r="E461" s="66"/>
    </row>
    <row r="462" spans="3:5" ht="18">
      <c r="C462" s="66"/>
      <c r="E462" s="66"/>
    </row>
    <row r="463" spans="3:5" ht="18">
      <c r="C463" s="66"/>
      <c r="E463" s="66"/>
    </row>
    <row r="464" spans="3:5" ht="18">
      <c r="C464" s="66"/>
      <c r="E464" s="66"/>
    </row>
    <row r="465" spans="3:5" ht="18">
      <c r="C465" s="66"/>
      <c r="E465" s="66"/>
    </row>
    <row r="466" spans="3:5" ht="18">
      <c r="C466" s="66"/>
      <c r="E466" s="66"/>
    </row>
    <row r="467" spans="3:5" ht="18">
      <c r="C467" s="66"/>
      <c r="E467" s="66"/>
    </row>
    <row r="468" spans="3:5" ht="18">
      <c r="C468" s="66"/>
      <c r="E468" s="66"/>
    </row>
    <row r="469" spans="3:5" ht="18">
      <c r="C469" s="66"/>
      <c r="E469" s="66"/>
    </row>
    <row r="470" spans="3:5" ht="18">
      <c r="C470" s="66"/>
      <c r="E470" s="66"/>
    </row>
    <row r="471" spans="3:5" ht="18">
      <c r="C471" s="66"/>
      <c r="E471" s="66"/>
    </row>
    <row r="472" spans="3:5" ht="18">
      <c r="C472" s="66"/>
      <c r="E472" s="66"/>
    </row>
    <row r="473" spans="3:5" ht="18">
      <c r="C473" s="66"/>
      <c r="E473" s="66"/>
    </row>
    <row r="474" spans="3:5" ht="18">
      <c r="C474" s="66"/>
      <c r="E474" s="66"/>
    </row>
    <row r="475" spans="3:5" ht="18">
      <c r="C475" s="66"/>
      <c r="E475" s="66"/>
    </row>
    <row r="476" spans="3:5" ht="18">
      <c r="C476" s="66"/>
      <c r="E476" s="66"/>
    </row>
    <row r="477" spans="3:5" ht="18">
      <c r="C477" s="66"/>
      <c r="E477" s="66"/>
    </row>
    <row r="478" spans="3:5" ht="18">
      <c r="C478" s="66"/>
      <c r="E478" s="66"/>
    </row>
    <row r="479" spans="3:5" ht="18">
      <c r="C479" s="66"/>
      <c r="E479" s="66"/>
    </row>
    <row r="480" spans="3:5" ht="18">
      <c r="C480" s="66"/>
      <c r="E480" s="66"/>
    </row>
    <row r="481" spans="3:5" ht="18">
      <c r="C481" s="66"/>
      <c r="E481" s="66"/>
    </row>
    <row r="482" spans="3:5" ht="18">
      <c r="C482" s="66"/>
      <c r="E482" s="66"/>
    </row>
    <row r="483" spans="3:5" ht="18">
      <c r="C483" s="66"/>
      <c r="E483" s="66"/>
    </row>
    <row r="484" spans="3:5" ht="18">
      <c r="C484" s="66"/>
      <c r="E484" s="66"/>
    </row>
    <row r="485" spans="3:5" ht="18">
      <c r="C485" s="66"/>
      <c r="E485" s="66"/>
    </row>
    <row r="486" spans="3:5" ht="18">
      <c r="C486" s="66"/>
      <c r="E486" s="66"/>
    </row>
    <row r="487" spans="3:5" ht="18">
      <c r="C487" s="66"/>
      <c r="E487" s="66"/>
    </row>
    <row r="488" spans="3:5" ht="18">
      <c r="C488" s="66"/>
      <c r="E488" s="66"/>
    </row>
    <row r="489" spans="3:5" ht="18">
      <c r="C489" s="66"/>
      <c r="E489" s="66"/>
    </row>
    <row r="490" spans="3:5" ht="18">
      <c r="C490" s="66"/>
      <c r="E490" s="66"/>
    </row>
    <row r="491" spans="3:5" ht="18">
      <c r="C491" s="66"/>
      <c r="E491" s="66"/>
    </row>
    <row r="492" spans="3:5" ht="18">
      <c r="C492" s="66"/>
      <c r="E492" s="66"/>
    </row>
    <row r="493" spans="3:5" ht="18">
      <c r="C493" s="66"/>
      <c r="E493" s="66"/>
    </row>
    <row r="494" spans="3:5" ht="18">
      <c r="C494" s="66"/>
      <c r="E494" s="66"/>
    </row>
    <row r="495" spans="3:5" ht="18">
      <c r="C495" s="66"/>
      <c r="E495" s="66"/>
    </row>
    <row r="496" spans="3:5" ht="18">
      <c r="C496" s="66"/>
      <c r="E496" s="66"/>
    </row>
    <row r="497" spans="3:5" ht="18">
      <c r="C497" s="66"/>
      <c r="E497" s="66"/>
    </row>
    <row r="498" spans="3:5" ht="18">
      <c r="C498" s="66"/>
      <c r="E498" s="66"/>
    </row>
    <row r="499" spans="3:5" ht="18">
      <c r="C499" s="66"/>
      <c r="E499" s="66"/>
    </row>
    <row r="500" spans="3:5" ht="18">
      <c r="C500" s="66"/>
      <c r="E500" s="66"/>
    </row>
    <row r="501" spans="3:5" ht="18">
      <c r="C501" s="66"/>
      <c r="E501" s="66"/>
    </row>
    <row r="502" spans="3:5" ht="18">
      <c r="C502" s="66"/>
      <c r="E502" s="66"/>
    </row>
    <row r="503" spans="3:5" ht="18">
      <c r="C503" s="66"/>
      <c r="E503" s="66"/>
    </row>
    <row r="504" spans="3:5" ht="18">
      <c r="C504" s="66"/>
      <c r="E504" s="66"/>
    </row>
    <row r="505" spans="3:5" ht="18">
      <c r="C505" s="66"/>
      <c r="E505" s="66"/>
    </row>
    <row r="506" spans="3:5" ht="18">
      <c r="C506" s="66"/>
      <c r="E506" s="66"/>
    </row>
    <row r="507" spans="3:5" ht="18">
      <c r="C507" s="66"/>
      <c r="E507" s="66"/>
    </row>
    <row r="508" spans="3:5" ht="18">
      <c r="C508" s="66"/>
      <c r="E508" s="66"/>
    </row>
    <row r="509" spans="3:5" ht="18">
      <c r="C509" s="66"/>
      <c r="E509" s="66"/>
    </row>
    <row r="510" spans="3:5" ht="18">
      <c r="C510" s="66"/>
      <c r="E510" s="66"/>
    </row>
    <row r="511" spans="3:5" ht="18">
      <c r="C511" s="66"/>
      <c r="E511" s="66"/>
    </row>
    <row r="512" spans="3:5" ht="18">
      <c r="C512" s="66"/>
      <c r="E512" s="66"/>
    </row>
    <row r="513" spans="3:5" ht="18">
      <c r="C513" s="66"/>
      <c r="E513" s="66"/>
    </row>
    <row r="514" spans="3:5" ht="18">
      <c r="C514" s="66"/>
      <c r="E514" s="66"/>
    </row>
    <row r="515" spans="3:5" ht="18">
      <c r="C515" s="66"/>
      <c r="E515" s="66"/>
    </row>
    <row r="516" spans="3:5" ht="18">
      <c r="C516" s="66"/>
      <c r="E516" s="66"/>
    </row>
    <row r="517" spans="3:5" ht="18">
      <c r="C517" s="66"/>
      <c r="E517" s="66"/>
    </row>
    <row r="518" spans="3:5" ht="18">
      <c r="C518" s="66"/>
      <c r="E518" s="66"/>
    </row>
    <row r="519" spans="3:5" ht="18">
      <c r="C519" s="66"/>
      <c r="E519" s="66"/>
    </row>
    <row r="520" spans="3:5" ht="18">
      <c r="C520" s="66"/>
      <c r="E520" s="66"/>
    </row>
    <row r="521" spans="3:5" ht="18">
      <c r="C521" s="66"/>
      <c r="E521" s="66"/>
    </row>
    <row r="522" spans="3:5" ht="18">
      <c r="C522" s="66"/>
      <c r="E522" s="66"/>
    </row>
    <row r="523" spans="3:5" ht="18">
      <c r="C523" s="66"/>
      <c r="E523" s="66"/>
    </row>
    <row r="524" spans="3:5" ht="18">
      <c r="C524" s="66"/>
      <c r="E524" s="66"/>
    </row>
    <row r="525" spans="3:5" ht="18">
      <c r="C525" s="66"/>
      <c r="E525" s="66"/>
    </row>
    <row r="526" spans="3:5" ht="18">
      <c r="C526" s="66"/>
      <c r="E526" s="66"/>
    </row>
    <row r="527" spans="3:5" ht="18">
      <c r="C527" s="66"/>
      <c r="E527" s="66"/>
    </row>
    <row r="528" spans="3:5" ht="18">
      <c r="C528" s="66"/>
      <c r="E528" s="66"/>
    </row>
    <row r="529" spans="3:5" ht="18">
      <c r="C529" s="66"/>
      <c r="E529" s="66"/>
    </row>
    <row r="530" spans="3:5" ht="18">
      <c r="C530" s="66"/>
      <c r="E530" s="66"/>
    </row>
    <row r="531" spans="3:5" ht="18">
      <c r="C531" s="66"/>
      <c r="E531" s="66"/>
    </row>
    <row r="532" spans="3:5" ht="18">
      <c r="C532" s="66"/>
      <c r="E532" s="66"/>
    </row>
    <row r="533" spans="3:5" ht="18">
      <c r="C533" s="66"/>
      <c r="E533" s="66"/>
    </row>
    <row r="534" spans="3:5" ht="18">
      <c r="C534" s="66"/>
      <c r="E534" s="66"/>
    </row>
    <row r="535" spans="3:5" ht="18">
      <c r="C535" s="66"/>
      <c r="E535" s="66"/>
    </row>
    <row r="536" spans="3:5" ht="18">
      <c r="C536" s="66"/>
      <c r="E536" s="66"/>
    </row>
    <row r="537" spans="3:5" ht="18">
      <c r="C537" s="66"/>
      <c r="E537" s="66"/>
    </row>
    <row r="538" spans="3:5" ht="18">
      <c r="C538" s="66"/>
      <c r="E538" s="66"/>
    </row>
    <row r="539" spans="3:5" ht="18">
      <c r="C539" s="66"/>
      <c r="E539" s="66"/>
    </row>
    <row r="540" spans="3:5" ht="18">
      <c r="C540" s="66"/>
      <c r="E540" s="66"/>
    </row>
    <row r="541" spans="3:5" ht="18">
      <c r="C541" s="66"/>
      <c r="E541" s="66"/>
    </row>
    <row r="542" spans="3:5" ht="18">
      <c r="C542" s="66"/>
      <c r="E542" s="66"/>
    </row>
    <row r="543" spans="3:5" ht="18">
      <c r="C543" s="66"/>
      <c r="E543" s="66"/>
    </row>
    <row r="544" spans="3:5" ht="18">
      <c r="C544" s="66"/>
      <c r="E544" s="66"/>
    </row>
    <row r="545" spans="3:5" ht="18">
      <c r="C545" s="66"/>
      <c r="E545" s="66"/>
    </row>
    <row r="546" spans="3:5" ht="18">
      <c r="C546" s="66"/>
      <c r="E546" s="66"/>
    </row>
    <row r="547" spans="3:5" ht="18">
      <c r="C547" s="66"/>
      <c r="E547" s="66"/>
    </row>
    <row r="548" spans="3:5" ht="18">
      <c r="C548" s="66"/>
      <c r="E548" s="66"/>
    </row>
    <row r="549" spans="3:5" ht="18">
      <c r="C549" s="66"/>
      <c r="E549" s="66"/>
    </row>
    <row r="550" spans="3:5" ht="18">
      <c r="C550" s="66"/>
      <c r="E550" s="66"/>
    </row>
    <row r="551" spans="3:5" ht="18">
      <c r="C551" s="66"/>
      <c r="E551" s="66"/>
    </row>
    <row r="552" spans="3:5" ht="18">
      <c r="C552" s="66"/>
      <c r="E552" s="66"/>
    </row>
    <row r="553" spans="3:5" ht="18">
      <c r="C553" s="66"/>
      <c r="E553" s="66"/>
    </row>
    <row r="554" spans="3:5" ht="18">
      <c r="C554" s="66"/>
      <c r="E554" s="66"/>
    </row>
    <row r="555" spans="3:5" ht="18">
      <c r="C555" s="66"/>
      <c r="E555" s="66"/>
    </row>
    <row r="556" spans="3:5" ht="18">
      <c r="C556" s="66"/>
      <c r="E556" s="66"/>
    </row>
    <row r="557" spans="3:5" ht="18">
      <c r="C557" s="66"/>
      <c r="E557" s="66"/>
    </row>
    <row r="558" spans="3:5" ht="18">
      <c r="C558" s="66"/>
      <c r="E558" s="66"/>
    </row>
    <row r="559" spans="3:5" ht="18">
      <c r="C559" s="66"/>
      <c r="E559" s="66"/>
    </row>
    <row r="560" spans="3:5" ht="18">
      <c r="C560" s="66"/>
      <c r="E560" s="66"/>
    </row>
    <row r="561" spans="3:5" ht="18">
      <c r="C561" s="66"/>
      <c r="E561" s="66"/>
    </row>
    <row r="562" spans="3:5" ht="18">
      <c r="C562" s="66"/>
      <c r="E562" s="66"/>
    </row>
    <row r="563" spans="3:5" ht="18">
      <c r="C563" s="66"/>
      <c r="E563" s="66"/>
    </row>
    <row r="564" spans="3:5" ht="18">
      <c r="C564" s="66"/>
      <c r="E564" s="66"/>
    </row>
    <row r="565" spans="3:5" ht="18">
      <c r="C565" s="66"/>
      <c r="E565" s="66"/>
    </row>
    <row r="566" spans="3:5" ht="18">
      <c r="C566" s="66"/>
      <c r="E566" s="66"/>
    </row>
    <row r="567" spans="3:5" ht="18">
      <c r="C567" s="66"/>
      <c r="E567" s="66"/>
    </row>
    <row r="568" spans="3:5" ht="18">
      <c r="C568" s="66"/>
      <c r="E568" s="66"/>
    </row>
    <row r="569" spans="3:5" ht="18">
      <c r="C569" s="66"/>
      <c r="E569" s="66"/>
    </row>
    <row r="570" spans="3:5" ht="18">
      <c r="C570" s="66"/>
      <c r="E570" s="66"/>
    </row>
    <row r="571" spans="3:5" ht="18">
      <c r="C571" s="66"/>
      <c r="E571" s="66"/>
    </row>
    <row r="572" spans="3:5" ht="18">
      <c r="C572" s="66"/>
      <c r="E572" s="66"/>
    </row>
    <row r="573" spans="3:5" ht="18">
      <c r="C573" s="66"/>
      <c r="E573" s="66"/>
    </row>
    <row r="574" spans="3:5" ht="18">
      <c r="C574" s="66"/>
      <c r="E574" s="66"/>
    </row>
    <row r="575" spans="3:5" ht="18">
      <c r="C575" s="66"/>
      <c r="E575" s="66"/>
    </row>
    <row r="576" spans="3:5" ht="18">
      <c r="C576" s="66"/>
      <c r="E576" s="66"/>
    </row>
    <row r="577" spans="3:5" ht="18">
      <c r="C577" s="66"/>
      <c r="E577" s="66"/>
    </row>
    <row r="578" spans="3:5" ht="18">
      <c r="C578" s="66"/>
      <c r="E578" s="66"/>
    </row>
    <row r="579" spans="3:5" ht="18">
      <c r="C579" s="66"/>
      <c r="E579" s="66"/>
    </row>
    <row r="580" spans="3:5" ht="18">
      <c r="C580" s="66"/>
      <c r="E580" s="66"/>
    </row>
    <row r="581" spans="3:5" ht="18">
      <c r="C581" s="66"/>
      <c r="E581" s="66"/>
    </row>
    <row r="582" spans="3:5" ht="18">
      <c r="C582" s="66"/>
      <c r="E582" s="66"/>
    </row>
    <row r="583" spans="3:5" ht="18">
      <c r="C583" s="66"/>
      <c r="E583" s="66"/>
    </row>
    <row r="584" spans="3:5" ht="18">
      <c r="C584" s="66"/>
      <c r="E584" s="66"/>
    </row>
    <row r="585" spans="3:5" ht="18">
      <c r="C585" s="66"/>
      <c r="E585" s="66"/>
    </row>
    <row r="586" spans="3:5" ht="18">
      <c r="C586" s="66"/>
      <c r="E586" s="66"/>
    </row>
    <row r="587" spans="3:5" ht="18">
      <c r="C587" s="66"/>
      <c r="E587" s="66"/>
    </row>
    <row r="588" spans="3:5" ht="18">
      <c r="C588" s="66"/>
      <c r="E588" s="66"/>
    </row>
    <row r="589" spans="3:5" ht="18">
      <c r="C589" s="66"/>
      <c r="E589" s="66"/>
    </row>
    <row r="590" spans="3:5" ht="18">
      <c r="C590" s="66"/>
      <c r="E590" s="66"/>
    </row>
    <row r="591" spans="3:5" ht="18">
      <c r="C591" s="66"/>
      <c r="E591" s="66"/>
    </row>
    <row r="592" spans="3:5" ht="18">
      <c r="C592" s="66"/>
      <c r="E592" s="66"/>
    </row>
    <row r="593" spans="3:5" ht="18">
      <c r="C593" s="66"/>
      <c r="E593" s="66"/>
    </row>
    <row r="594" spans="3:5" ht="18">
      <c r="C594" s="66"/>
      <c r="E594" s="66"/>
    </row>
    <row r="595" spans="3:5" ht="18">
      <c r="C595" s="66"/>
      <c r="E595" s="66"/>
    </row>
    <row r="596" spans="3:5" ht="18">
      <c r="C596" s="66"/>
      <c r="E596" s="66"/>
    </row>
    <row r="597" spans="3:5" ht="18">
      <c r="C597" s="66"/>
      <c r="E597" s="66"/>
    </row>
    <row r="598" spans="3:5" ht="18">
      <c r="C598" s="66"/>
      <c r="E598" s="66"/>
    </row>
    <row r="599" spans="3:5" ht="18">
      <c r="C599" s="66"/>
      <c r="E599" s="66"/>
    </row>
    <row r="600" spans="3:5" ht="18">
      <c r="C600" s="66"/>
      <c r="E600" s="66"/>
    </row>
    <row r="601" spans="3:5" ht="18">
      <c r="C601" s="66"/>
      <c r="E601" s="66"/>
    </row>
    <row r="602" spans="3:5" ht="18">
      <c r="C602" s="66"/>
      <c r="E602" s="66"/>
    </row>
    <row r="603" spans="3:5" ht="18">
      <c r="C603" s="66"/>
      <c r="E603" s="66"/>
    </row>
    <row r="604" spans="3:5" ht="18">
      <c r="C604" s="66"/>
      <c r="E604" s="66"/>
    </row>
    <row r="605" spans="3:5" ht="18">
      <c r="C605" s="66"/>
      <c r="E605" s="66"/>
    </row>
    <row r="606" spans="3:5" ht="18">
      <c r="C606" s="66"/>
      <c r="E606" s="66"/>
    </row>
    <row r="607" spans="3:5" ht="18">
      <c r="C607" s="66"/>
      <c r="E607" s="66"/>
    </row>
    <row r="608" spans="3:5" ht="18">
      <c r="C608" s="66"/>
      <c r="E608" s="66"/>
    </row>
    <row r="609" spans="3:5" ht="18">
      <c r="C609" s="66"/>
      <c r="E609" s="66"/>
    </row>
    <row r="610" spans="3:5" ht="18">
      <c r="C610" s="66"/>
      <c r="E610" s="66"/>
    </row>
    <row r="611" spans="3:5" ht="18">
      <c r="C611" s="66"/>
      <c r="E611" s="66"/>
    </row>
    <row r="612" spans="3:5" ht="18">
      <c r="C612" s="66"/>
      <c r="E612" s="66"/>
    </row>
    <row r="613" spans="3:5" ht="18">
      <c r="C613" s="66"/>
      <c r="E613" s="66"/>
    </row>
    <row r="614" spans="3:5" ht="18">
      <c r="C614" s="66"/>
      <c r="E614" s="66"/>
    </row>
    <row r="615" spans="3:5" ht="18">
      <c r="C615" s="66"/>
      <c r="E615" s="66"/>
    </row>
    <row r="616" spans="3:5" ht="18">
      <c r="C616" s="66"/>
      <c r="E616" s="66"/>
    </row>
    <row r="617" spans="3:5" ht="18">
      <c r="C617" s="66"/>
      <c r="E617" s="66"/>
    </row>
    <row r="618" spans="3:5" ht="18">
      <c r="C618" s="66"/>
      <c r="E618" s="66"/>
    </row>
    <row r="619" spans="3:5" ht="18">
      <c r="C619" s="66"/>
      <c r="E619" s="66"/>
    </row>
    <row r="620" spans="3:5" ht="18">
      <c r="C620" s="66"/>
      <c r="E620" s="66"/>
    </row>
    <row r="621" spans="3:5" ht="18">
      <c r="C621" s="66"/>
      <c r="E621" s="66"/>
    </row>
    <row r="622" spans="3:5" ht="18">
      <c r="C622" s="66"/>
      <c r="E622" s="66"/>
    </row>
    <row r="623" spans="3:5" ht="18">
      <c r="C623" s="66"/>
      <c r="E623" s="66"/>
    </row>
    <row r="624" spans="3:5" ht="18">
      <c r="C624" s="66"/>
      <c r="E624" s="66"/>
    </row>
    <row r="625" spans="3:5" ht="18">
      <c r="C625" s="66"/>
      <c r="E625" s="66"/>
    </row>
    <row r="626" spans="3:5" ht="18">
      <c r="C626" s="66"/>
      <c r="E626" s="66"/>
    </row>
    <row r="627" spans="3:5" ht="18">
      <c r="C627" s="66"/>
      <c r="E627" s="66"/>
    </row>
    <row r="628" spans="3:5" ht="18">
      <c r="C628" s="66"/>
      <c r="E628" s="66"/>
    </row>
    <row r="629" spans="3:5" ht="18">
      <c r="C629" s="66"/>
      <c r="E629" s="66"/>
    </row>
    <row r="630" spans="3:5" ht="18">
      <c r="C630" s="66"/>
      <c r="E630" s="66"/>
    </row>
    <row r="631" spans="3:5" ht="18">
      <c r="C631" s="66"/>
      <c r="E631" s="66"/>
    </row>
    <row r="632" spans="3:5" ht="18">
      <c r="C632" s="66"/>
      <c r="E632" s="66"/>
    </row>
    <row r="633" spans="3:5" ht="18">
      <c r="C633" s="66"/>
      <c r="E633" s="66"/>
    </row>
    <row r="634" spans="3:5" ht="18">
      <c r="C634" s="66"/>
      <c r="E634" s="66"/>
    </row>
    <row r="635" spans="3:5" ht="18">
      <c r="C635" s="66"/>
      <c r="E635" s="66"/>
    </row>
    <row r="636" spans="3:5" ht="18">
      <c r="C636" s="66"/>
      <c r="E636" s="66"/>
    </row>
    <row r="637" spans="3:5" ht="18">
      <c r="C637" s="66"/>
      <c r="E637" s="66"/>
    </row>
    <row r="638" spans="3:5" ht="18">
      <c r="C638" s="66"/>
      <c r="E638" s="66"/>
    </row>
    <row r="639" spans="3:5" ht="18">
      <c r="C639" s="66"/>
      <c r="E639" s="66"/>
    </row>
    <row r="640" spans="3:5" ht="18">
      <c r="C640" s="66"/>
      <c r="E640" s="66"/>
    </row>
    <row r="641" spans="3:5" ht="18">
      <c r="C641" s="66"/>
      <c r="E641" s="66"/>
    </row>
    <row r="642" spans="3:5" ht="18">
      <c r="C642" s="66"/>
      <c r="E642" s="66"/>
    </row>
    <row r="643" spans="3:5" ht="18">
      <c r="C643" s="66"/>
      <c r="E643" s="66"/>
    </row>
    <row r="644" spans="3:5" ht="18">
      <c r="C644" s="66"/>
      <c r="E644" s="66"/>
    </row>
    <row r="645" spans="3:5" ht="18">
      <c r="C645" s="66"/>
      <c r="E645" s="66"/>
    </row>
    <row r="646" spans="3:5" ht="18">
      <c r="C646" s="66"/>
      <c r="E646" s="66"/>
    </row>
    <row r="647" spans="3:5" ht="18">
      <c r="C647" s="66"/>
      <c r="E647" s="66"/>
    </row>
    <row r="648" spans="3:5" ht="18">
      <c r="C648" s="66"/>
      <c r="E648" s="66"/>
    </row>
    <row r="649" spans="3:5" ht="18">
      <c r="C649" s="66"/>
      <c r="E649" s="66"/>
    </row>
    <row r="650" spans="3:5" ht="18">
      <c r="C650" s="66"/>
      <c r="E650" s="66"/>
    </row>
    <row r="651" spans="3:5" ht="18">
      <c r="C651" s="66"/>
      <c r="E651" s="66"/>
    </row>
    <row r="652" spans="3:5" ht="18">
      <c r="C652" s="66"/>
      <c r="E652" s="66"/>
    </row>
    <row r="653" spans="3:5" ht="18">
      <c r="C653" s="66"/>
      <c r="E653" s="66"/>
    </row>
    <row r="654" spans="3:5" ht="18">
      <c r="C654" s="66"/>
      <c r="E654" s="66"/>
    </row>
    <row r="655" ht="18">
      <c r="E655" s="66"/>
    </row>
    <row r="656" ht="18">
      <c r="E656" s="66"/>
    </row>
    <row r="657" ht="18">
      <c r="E657" s="66"/>
    </row>
    <row r="658" ht="18">
      <c r="E658" s="66"/>
    </row>
  </sheetData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  <headerFooter alignWithMargins="0">
    <oddHeader>&amp;C11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13RFU03</cp:lastModifiedBy>
  <cp:lastPrinted>2016-10-26T09:47:58Z</cp:lastPrinted>
  <dcterms:created xsi:type="dcterms:W3CDTF">2003-04-04T06:54:01Z</dcterms:created>
  <dcterms:modified xsi:type="dcterms:W3CDTF">2016-10-26T09:48:40Z</dcterms:modified>
  <cp:category/>
  <cp:version/>
  <cp:contentType/>
  <cp:contentStatus/>
</cp:coreProperties>
</file>